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llmer\Downloads\"/>
    </mc:Choice>
  </mc:AlternateContent>
  <xr:revisionPtr revIDLastSave="0" documentId="13_ncr:1_{05F9347B-3686-41A6-8ACC-ECCD698370AF}" xr6:coauthVersionLast="44" xr6:coauthVersionMax="44" xr10:uidLastSave="{00000000-0000-0000-0000-000000000000}"/>
  <bookViews>
    <workbookView xWindow="-120" yWindow="-120" windowWidth="29040" windowHeight="17640" xr2:uid="{00000000-000D-0000-FFFF-FFFF00000000}"/>
  </bookViews>
  <sheets>
    <sheet name="Instructions" sheetId="3" r:id="rId1"/>
    <sheet name="DATA" sheetId="2" r:id="rId2"/>
    <sheet name="Export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0" i="1" l="1"/>
  <c r="C226" i="1"/>
  <c r="H214" i="1"/>
  <c r="H202" i="1"/>
  <c r="H190" i="1"/>
  <c r="H178" i="1"/>
  <c r="H166" i="1"/>
  <c r="H154" i="1"/>
  <c r="H142" i="1"/>
  <c r="H130" i="1"/>
  <c r="C126" i="1"/>
  <c r="H114" i="1"/>
  <c r="H102" i="1"/>
  <c r="H90" i="1"/>
  <c r="H78" i="1"/>
  <c r="H66" i="1"/>
  <c r="H54" i="1"/>
  <c r="H42" i="1"/>
  <c r="H30" i="1"/>
  <c r="C26" i="1"/>
  <c r="H14" i="1"/>
  <c r="H2" i="1"/>
  <c r="J230" i="1" l="1"/>
  <c r="I230" i="1"/>
  <c r="C230" i="1"/>
  <c r="B230" i="1"/>
  <c r="M240" i="1" s="1"/>
  <c r="A228" i="1"/>
  <c r="B226" i="1"/>
  <c r="J214" i="1"/>
  <c r="I214" i="1"/>
  <c r="C214" i="1"/>
  <c r="B214" i="1"/>
  <c r="F222" i="1" s="1"/>
  <c r="J142" i="1"/>
  <c r="J154" i="1" s="1"/>
  <c r="J166" i="1" s="1"/>
  <c r="J178" i="1" s="1"/>
  <c r="J190" i="1" s="1"/>
  <c r="J202" i="1" s="1"/>
  <c r="I142" i="1"/>
  <c r="I154" i="1" s="1"/>
  <c r="I166" i="1" s="1"/>
  <c r="I178" i="1" s="1"/>
  <c r="I190" i="1" s="1"/>
  <c r="I202" i="1" s="1"/>
  <c r="C142" i="1"/>
  <c r="C154" i="1" s="1"/>
  <c r="C166" i="1" s="1"/>
  <c r="C178" i="1" s="1"/>
  <c r="C190" i="1" s="1"/>
  <c r="C202" i="1" s="1"/>
  <c r="B202" i="1"/>
  <c r="B205" i="1" s="1"/>
  <c r="B178" i="1"/>
  <c r="F188" i="1" s="1"/>
  <c r="B166" i="1"/>
  <c r="K176" i="1" s="1"/>
  <c r="B190" i="1"/>
  <c r="F198" i="1" s="1"/>
  <c r="B154" i="1"/>
  <c r="I163" i="1" s="1"/>
  <c r="B142" i="1"/>
  <c r="J152" i="1" s="1"/>
  <c r="J130" i="1"/>
  <c r="I130" i="1"/>
  <c r="C130" i="1"/>
  <c r="B130" i="1"/>
  <c r="J140" i="1" s="1"/>
  <c r="A128" i="1"/>
  <c r="B126" i="1"/>
  <c r="A28" i="1"/>
  <c r="B26" i="1"/>
  <c r="J114" i="1"/>
  <c r="I114" i="1"/>
  <c r="C114" i="1"/>
  <c r="B114" i="1"/>
  <c r="F124" i="1" s="1"/>
  <c r="J42" i="1"/>
  <c r="J54" i="1" s="1"/>
  <c r="J66" i="1" s="1"/>
  <c r="J78" i="1" s="1"/>
  <c r="J90" i="1" s="1"/>
  <c r="J102" i="1" s="1"/>
  <c r="I42" i="1"/>
  <c r="I54" i="1" s="1"/>
  <c r="I66" i="1" s="1"/>
  <c r="I78" i="1" s="1"/>
  <c r="I90" i="1" s="1"/>
  <c r="I102" i="1" s="1"/>
  <c r="C42" i="1"/>
  <c r="C54" i="1" s="1"/>
  <c r="C66" i="1" s="1"/>
  <c r="C78" i="1" s="1"/>
  <c r="C90" i="1" s="1"/>
  <c r="C102" i="1" s="1"/>
  <c r="B102" i="1"/>
  <c r="E109" i="1" s="1"/>
  <c r="B78" i="1"/>
  <c r="D83" i="1" s="1"/>
  <c r="B90" i="1"/>
  <c r="B99" i="1" s="1"/>
  <c r="B66" i="1"/>
  <c r="B54" i="1"/>
  <c r="H64" i="1" s="1"/>
  <c r="B42" i="1"/>
  <c r="G52" i="1" s="1"/>
  <c r="J30" i="1"/>
  <c r="I30" i="1"/>
  <c r="J2" i="1"/>
  <c r="I2" i="1"/>
  <c r="C2" i="1"/>
  <c r="C30" i="1"/>
  <c r="B30" i="1"/>
  <c r="C34" i="1" s="1"/>
  <c r="B2" i="1"/>
  <c r="C5" i="1" s="1"/>
  <c r="J14" i="1"/>
  <c r="I14" i="1"/>
  <c r="C14" i="1"/>
  <c r="B14" i="1"/>
  <c r="B18" i="1"/>
  <c r="C18" i="1"/>
  <c r="D18" i="1"/>
  <c r="E18" i="1"/>
  <c r="F18" i="1"/>
  <c r="G18" i="1"/>
  <c r="H18" i="1"/>
  <c r="I18" i="1"/>
  <c r="J18" i="1"/>
  <c r="K18" i="1"/>
  <c r="L18" i="1"/>
  <c r="M18" i="1"/>
  <c r="B19" i="1"/>
  <c r="C19" i="1"/>
  <c r="D19" i="1"/>
  <c r="E19" i="1"/>
  <c r="F19" i="1"/>
  <c r="G19" i="1"/>
  <c r="H19" i="1"/>
  <c r="I19" i="1"/>
  <c r="J19" i="1"/>
  <c r="K19" i="1"/>
  <c r="L19" i="1"/>
  <c r="M19" i="1"/>
  <c r="B20" i="1"/>
  <c r="C20" i="1"/>
  <c r="D20" i="1"/>
  <c r="E20" i="1"/>
  <c r="F20" i="1"/>
  <c r="G20" i="1"/>
  <c r="H20" i="1"/>
  <c r="I20" i="1"/>
  <c r="J20" i="1"/>
  <c r="K20" i="1"/>
  <c r="L20" i="1"/>
  <c r="M20" i="1"/>
  <c r="B21" i="1"/>
  <c r="C21" i="1"/>
  <c r="D21" i="1"/>
  <c r="E21" i="1"/>
  <c r="F21" i="1"/>
  <c r="G21" i="1"/>
  <c r="H21" i="1"/>
  <c r="I21" i="1"/>
  <c r="J21" i="1"/>
  <c r="K21" i="1"/>
  <c r="L21" i="1"/>
  <c r="M21" i="1"/>
  <c r="B22" i="1"/>
  <c r="C22" i="1"/>
  <c r="D22" i="1"/>
  <c r="E22" i="1"/>
  <c r="F22" i="1"/>
  <c r="G22" i="1"/>
  <c r="H22" i="1"/>
  <c r="I22" i="1"/>
  <c r="J22" i="1"/>
  <c r="K22" i="1"/>
  <c r="L22" i="1"/>
  <c r="M22" i="1"/>
  <c r="B23" i="1"/>
  <c r="C23" i="1"/>
  <c r="D23" i="1"/>
  <c r="E23" i="1"/>
  <c r="F23" i="1"/>
  <c r="G23" i="1"/>
  <c r="H23" i="1"/>
  <c r="I23" i="1"/>
  <c r="J23" i="1"/>
  <c r="K23" i="1"/>
  <c r="L23" i="1"/>
  <c r="M23" i="1"/>
  <c r="B24" i="1"/>
  <c r="C24" i="1"/>
  <c r="D24" i="1"/>
  <c r="E24" i="1"/>
  <c r="F24" i="1"/>
  <c r="G24" i="1"/>
  <c r="H24" i="1"/>
  <c r="I24" i="1"/>
  <c r="J24" i="1"/>
  <c r="K24" i="1"/>
  <c r="L24" i="1"/>
  <c r="M24" i="1"/>
  <c r="C17" i="1"/>
  <c r="D17" i="1"/>
  <c r="E17" i="1"/>
  <c r="F17" i="1"/>
  <c r="G17" i="1"/>
  <c r="H17" i="1"/>
  <c r="I17" i="1"/>
  <c r="J17" i="1"/>
  <c r="K17" i="1"/>
  <c r="L17" i="1"/>
  <c r="M17" i="1"/>
  <c r="B17" i="1"/>
  <c r="E137" i="1" l="1"/>
  <c r="H135" i="1"/>
  <c r="B233" i="1"/>
  <c r="J233" i="1"/>
  <c r="F234" i="1"/>
  <c r="B235" i="1"/>
  <c r="J235" i="1"/>
  <c r="F236" i="1"/>
  <c r="B237" i="1"/>
  <c r="J237" i="1"/>
  <c r="F238" i="1"/>
  <c r="B239" i="1"/>
  <c r="B240" i="1"/>
  <c r="F240" i="1"/>
  <c r="L145" i="1"/>
  <c r="M152" i="1"/>
  <c r="C233" i="1"/>
  <c r="G233" i="1"/>
  <c r="K233" i="1"/>
  <c r="C234" i="1"/>
  <c r="G234" i="1"/>
  <c r="K234" i="1"/>
  <c r="C235" i="1"/>
  <c r="G235" i="1"/>
  <c r="K235" i="1"/>
  <c r="C236" i="1"/>
  <c r="G236" i="1"/>
  <c r="K236" i="1"/>
  <c r="C237" i="1"/>
  <c r="G237" i="1"/>
  <c r="K237" i="1"/>
  <c r="C238" i="1"/>
  <c r="G238" i="1"/>
  <c r="K238" i="1"/>
  <c r="C239" i="1"/>
  <c r="G239" i="1"/>
  <c r="K239" i="1"/>
  <c r="C240" i="1"/>
  <c r="G240" i="1"/>
  <c r="K240" i="1"/>
  <c r="K133" i="1"/>
  <c r="C139" i="1"/>
  <c r="I147" i="1"/>
  <c r="H181" i="1"/>
  <c r="D233" i="1"/>
  <c r="H233" i="1"/>
  <c r="L233" i="1"/>
  <c r="D234" i="1"/>
  <c r="H234" i="1"/>
  <c r="L234" i="1"/>
  <c r="D235" i="1"/>
  <c r="H235" i="1"/>
  <c r="L235" i="1"/>
  <c r="D236" i="1"/>
  <c r="H236" i="1"/>
  <c r="L236" i="1"/>
  <c r="D237" i="1"/>
  <c r="H237" i="1"/>
  <c r="L237" i="1"/>
  <c r="D238" i="1"/>
  <c r="H238" i="1"/>
  <c r="L238" i="1"/>
  <c r="D239" i="1"/>
  <c r="H239" i="1"/>
  <c r="L239" i="1"/>
  <c r="D240" i="1"/>
  <c r="H240" i="1"/>
  <c r="L240" i="1"/>
  <c r="D151" i="1"/>
  <c r="F233" i="1"/>
  <c r="B234" i="1"/>
  <c r="J234" i="1"/>
  <c r="F235" i="1"/>
  <c r="B236" i="1"/>
  <c r="J236" i="1"/>
  <c r="F237" i="1"/>
  <c r="B238" i="1"/>
  <c r="J238" i="1"/>
  <c r="F239" i="1"/>
  <c r="J239" i="1"/>
  <c r="J240" i="1"/>
  <c r="I134" i="1"/>
  <c r="L140" i="1"/>
  <c r="G149" i="1"/>
  <c r="E183" i="1"/>
  <c r="E233" i="1"/>
  <c r="I233" i="1"/>
  <c r="M233" i="1"/>
  <c r="E234" i="1"/>
  <c r="I234" i="1"/>
  <c r="M234" i="1"/>
  <c r="E235" i="1"/>
  <c r="I235" i="1"/>
  <c r="M235" i="1"/>
  <c r="E236" i="1"/>
  <c r="I236" i="1"/>
  <c r="M236" i="1"/>
  <c r="E237" i="1"/>
  <c r="I237" i="1"/>
  <c r="M237" i="1"/>
  <c r="E238" i="1"/>
  <c r="I238" i="1"/>
  <c r="M238" i="1"/>
  <c r="E239" i="1"/>
  <c r="I239" i="1"/>
  <c r="M239" i="1"/>
  <c r="E240" i="1"/>
  <c r="I240" i="1"/>
  <c r="E122" i="1"/>
  <c r="J118" i="1"/>
  <c r="I123" i="1"/>
  <c r="D134" i="1"/>
  <c r="M135" i="1"/>
  <c r="K137" i="1"/>
  <c r="H139" i="1"/>
  <c r="E146" i="1"/>
  <c r="C148" i="1"/>
  <c r="L149" i="1"/>
  <c r="I151" i="1"/>
  <c r="D160" i="1"/>
  <c r="K171" i="1"/>
  <c r="E175" i="1"/>
  <c r="M181" i="1"/>
  <c r="L183" i="1"/>
  <c r="J117" i="1"/>
  <c r="C49" i="1"/>
  <c r="K81" i="1"/>
  <c r="B120" i="1"/>
  <c r="L124" i="1"/>
  <c r="G136" i="1"/>
  <c r="D138" i="1"/>
  <c r="M139" i="1"/>
  <c r="K146" i="1"/>
  <c r="H148" i="1"/>
  <c r="E150" i="1"/>
  <c r="C152" i="1"/>
  <c r="C169" i="1"/>
  <c r="I172" i="1"/>
  <c r="D176" i="1"/>
  <c r="G182" i="1"/>
  <c r="H184" i="1"/>
  <c r="L170" i="1"/>
  <c r="G174" i="1"/>
  <c r="B111" i="1"/>
  <c r="E121" i="1"/>
  <c r="E133" i="1"/>
  <c r="C135" i="1"/>
  <c r="L136" i="1"/>
  <c r="I138" i="1"/>
  <c r="G140" i="1"/>
  <c r="G145" i="1"/>
  <c r="D147" i="1"/>
  <c r="M148" i="1"/>
  <c r="K150" i="1"/>
  <c r="H152" i="1"/>
  <c r="M169" i="1"/>
  <c r="H173" i="1"/>
  <c r="C181" i="1"/>
  <c r="L182" i="1"/>
  <c r="J186" i="1"/>
  <c r="L59" i="1"/>
  <c r="H63" i="1"/>
  <c r="L105" i="1"/>
  <c r="C45" i="1"/>
  <c r="G50" i="1"/>
  <c r="E58" i="1"/>
  <c r="D60" i="1"/>
  <c r="L61" i="1"/>
  <c r="I63" i="1"/>
  <c r="E85" i="1"/>
  <c r="J106" i="1"/>
  <c r="D111" i="1"/>
  <c r="L117" i="1"/>
  <c r="D119" i="1"/>
  <c r="F120" i="1"/>
  <c r="F121" i="1"/>
  <c r="J122" i="1"/>
  <c r="M123" i="1"/>
  <c r="M124" i="1"/>
  <c r="G133" i="1"/>
  <c r="L133" i="1"/>
  <c r="E134" i="1"/>
  <c r="K134" i="1"/>
  <c r="D135" i="1"/>
  <c r="I135" i="1"/>
  <c r="C136" i="1"/>
  <c r="H136" i="1"/>
  <c r="M136" i="1"/>
  <c r="G137" i="1"/>
  <c r="L137" i="1"/>
  <c r="E138" i="1"/>
  <c r="K138" i="1"/>
  <c r="D139" i="1"/>
  <c r="I139" i="1"/>
  <c r="C140" i="1"/>
  <c r="H140" i="1"/>
  <c r="M140" i="1"/>
  <c r="C145" i="1"/>
  <c r="H145" i="1"/>
  <c r="M145" i="1"/>
  <c r="G146" i="1"/>
  <c r="L146" i="1"/>
  <c r="E147" i="1"/>
  <c r="K147" i="1"/>
  <c r="D148" i="1"/>
  <c r="I148" i="1"/>
  <c r="C149" i="1"/>
  <c r="H149" i="1"/>
  <c r="M149" i="1"/>
  <c r="G150" i="1"/>
  <c r="L150" i="1"/>
  <c r="E151" i="1"/>
  <c r="K151" i="1"/>
  <c r="D152" i="1"/>
  <c r="I152" i="1"/>
  <c r="H157" i="1"/>
  <c r="G161" i="1"/>
  <c r="G169" i="1"/>
  <c r="E170" i="1"/>
  <c r="D171" i="1"/>
  <c r="C172" i="1"/>
  <c r="M172" i="1"/>
  <c r="L173" i="1"/>
  <c r="K174" i="1"/>
  <c r="I175" i="1"/>
  <c r="H176" i="1"/>
  <c r="D181" i="1"/>
  <c r="I181" i="1"/>
  <c r="C182" i="1"/>
  <c r="H182" i="1"/>
  <c r="M182" i="1"/>
  <c r="G183" i="1"/>
  <c r="C184" i="1"/>
  <c r="B185" i="1"/>
  <c r="J187" i="1"/>
  <c r="J195" i="1"/>
  <c r="F210" i="1"/>
  <c r="J198" i="1"/>
  <c r="G46" i="1"/>
  <c r="F52" i="1"/>
  <c r="D57" i="1"/>
  <c r="M58" i="1"/>
  <c r="L60" i="1"/>
  <c r="H62" i="1"/>
  <c r="E64" i="1"/>
  <c r="I94" i="1"/>
  <c r="H108" i="1"/>
  <c r="M112" i="1"/>
  <c r="E118" i="1"/>
  <c r="H119" i="1"/>
  <c r="H120" i="1"/>
  <c r="L121" i="1"/>
  <c r="B123" i="1"/>
  <c r="B124" i="1"/>
  <c r="C133" i="1"/>
  <c r="H133" i="1"/>
  <c r="M133" i="1"/>
  <c r="G134" i="1"/>
  <c r="L134" i="1"/>
  <c r="E135" i="1"/>
  <c r="K135" i="1"/>
  <c r="D136" i="1"/>
  <c r="I136" i="1"/>
  <c r="C137" i="1"/>
  <c r="H137" i="1"/>
  <c r="M137" i="1"/>
  <c r="G138" i="1"/>
  <c r="L138" i="1"/>
  <c r="E139" i="1"/>
  <c r="K139" i="1"/>
  <c r="D140" i="1"/>
  <c r="I140" i="1"/>
  <c r="D145" i="1"/>
  <c r="I145" i="1"/>
  <c r="C146" i="1"/>
  <c r="H146" i="1"/>
  <c r="M146" i="1"/>
  <c r="G147" i="1"/>
  <c r="L147" i="1"/>
  <c r="E148" i="1"/>
  <c r="K148" i="1"/>
  <c r="D149" i="1"/>
  <c r="I149" i="1"/>
  <c r="C150" i="1"/>
  <c r="H150" i="1"/>
  <c r="M150" i="1"/>
  <c r="G151" i="1"/>
  <c r="L151" i="1"/>
  <c r="E152" i="1"/>
  <c r="K152" i="1"/>
  <c r="G158" i="1"/>
  <c r="D163" i="1"/>
  <c r="H169" i="1"/>
  <c r="G170" i="1"/>
  <c r="E171" i="1"/>
  <c r="D172" i="1"/>
  <c r="C173" i="1"/>
  <c r="M173" i="1"/>
  <c r="L174" i="1"/>
  <c r="K175" i="1"/>
  <c r="I176" i="1"/>
  <c r="E181" i="1"/>
  <c r="K181" i="1"/>
  <c r="D182" i="1"/>
  <c r="I182" i="1"/>
  <c r="C183" i="1"/>
  <c r="H183" i="1"/>
  <c r="D184" i="1"/>
  <c r="F185" i="1"/>
  <c r="B188" i="1"/>
  <c r="B196" i="1"/>
  <c r="J219" i="1"/>
  <c r="D58" i="1"/>
  <c r="I61" i="1"/>
  <c r="F193" i="1"/>
  <c r="K47" i="1"/>
  <c r="H57" i="1"/>
  <c r="D59" i="1"/>
  <c r="M60" i="1"/>
  <c r="L62" i="1"/>
  <c r="F117" i="1"/>
  <c r="I118" i="1"/>
  <c r="I119" i="1"/>
  <c r="M120" i="1"/>
  <c r="D122" i="1"/>
  <c r="D123" i="1"/>
  <c r="H124" i="1"/>
  <c r="D133" i="1"/>
  <c r="I133" i="1"/>
  <c r="C134" i="1"/>
  <c r="H134" i="1"/>
  <c r="M134" i="1"/>
  <c r="G135" i="1"/>
  <c r="L135" i="1"/>
  <c r="E136" i="1"/>
  <c r="K136" i="1"/>
  <c r="D137" i="1"/>
  <c r="I137" i="1"/>
  <c r="C138" i="1"/>
  <c r="H138" i="1"/>
  <c r="M138" i="1"/>
  <c r="G139" i="1"/>
  <c r="L139" i="1"/>
  <c r="E140" i="1"/>
  <c r="K140" i="1"/>
  <c r="E145" i="1"/>
  <c r="K145" i="1"/>
  <c r="D146" i="1"/>
  <c r="I146" i="1"/>
  <c r="C147" i="1"/>
  <c r="H147" i="1"/>
  <c r="M147" i="1"/>
  <c r="G148" i="1"/>
  <c r="L148" i="1"/>
  <c r="E149" i="1"/>
  <c r="K149" i="1"/>
  <c r="D150" i="1"/>
  <c r="I150" i="1"/>
  <c r="C151" i="1"/>
  <c r="H151" i="1"/>
  <c r="M151" i="1"/>
  <c r="G152" i="1"/>
  <c r="L152" i="1"/>
  <c r="E159" i="1"/>
  <c r="M164" i="1"/>
  <c r="L169" i="1"/>
  <c r="K170" i="1"/>
  <c r="I171" i="1"/>
  <c r="H172" i="1"/>
  <c r="G173" i="1"/>
  <c r="E174" i="1"/>
  <c r="D175" i="1"/>
  <c r="C176" i="1"/>
  <c r="M176" i="1"/>
  <c r="G181" i="1"/>
  <c r="L181" i="1"/>
  <c r="E182" i="1"/>
  <c r="K182" i="1"/>
  <c r="D183" i="1"/>
  <c r="K183" i="1"/>
  <c r="G184" i="1"/>
  <c r="F186" i="1"/>
  <c r="B193" i="1"/>
  <c r="F100" i="1"/>
  <c r="M99" i="1"/>
  <c r="F96" i="1"/>
  <c r="E97" i="1"/>
  <c r="L100" i="1"/>
  <c r="H95" i="1"/>
  <c r="F45" i="1"/>
  <c r="J46" i="1"/>
  <c r="B48" i="1"/>
  <c r="F49" i="1"/>
  <c r="J50" i="1"/>
  <c r="C83" i="1"/>
  <c r="B87" i="1"/>
  <c r="D98" i="1"/>
  <c r="L157" i="1"/>
  <c r="K158" i="1"/>
  <c r="I159" i="1"/>
  <c r="H160" i="1"/>
  <c r="L161" i="1"/>
  <c r="M224" i="1"/>
  <c r="I224" i="1"/>
  <c r="E224" i="1"/>
  <c r="M223" i="1"/>
  <c r="I223" i="1"/>
  <c r="E223" i="1"/>
  <c r="M222" i="1"/>
  <c r="I222" i="1"/>
  <c r="E222" i="1"/>
  <c r="M221" i="1"/>
  <c r="I221" i="1"/>
  <c r="E221" i="1"/>
  <c r="M220" i="1"/>
  <c r="I220" i="1"/>
  <c r="E220" i="1"/>
  <c r="M219" i="1"/>
  <c r="I219" i="1"/>
  <c r="E219" i="1"/>
  <c r="M218" i="1"/>
  <c r="I218" i="1"/>
  <c r="E218" i="1"/>
  <c r="M217" i="1"/>
  <c r="I217" i="1"/>
  <c r="E217" i="1"/>
  <c r="L224" i="1"/>
  <c r="H224" i="1"/>
  <c r="D224" i="1"/>
  <c r="L223" i="1"/>
  <c r="H223" i="1"/>
  <c r="D223" i="1"/>
  <c r="L222" i="1"/>
  <c r="H222" i="1"/>
  <c r="D222" i="1"/>
  <c r="L221" i="1"/>
  <c r="H221" i="1"/>
  <c r="D221" i="1"/>
  <c r="L220" i="1"/>
  <c r="H220" i="1"/>
  <c r="D220" i="1"/>
  <c r="L219" i="1"/>
  <c r="H219" i="1"/>
  <c r="D219" i="1"/>
  <c r="L218" i="1"/>
  <c r="H218" i="1"/>
  <c r="D218" i="1"/>
  <c r="L217" i="1"/>
  <c r="H217" i="1"/>
  <c r="D217" i="1"/>
  <c r="K224" i="1"/>
  <c r="G224" i="1"/>
  <c r="C224" i="1"/>
  <c r="K223" i="1"/>
  <c r="G223" i="1"/>
  <c r="C223" i="1"/>
  <c r="K222" i="1"/>
  <c r="G222" i="1"/>
  <c r="C222" i="1"/>
  <c r="K221" i="1"/>
  <c r="G221" i="1"/>
  <c r="C221" i="1"/>
  <c r="K220" i="1"/>
  <c r="G220" i="1"/>
  <c r="C220" i="1"/>
  <c r="K219" i="1"/>
  <c r="G219" i="1"/>
  <c r="C219" i="1"/>
  <c r="K218" i="1"/>
  <c r="G218" i="1"/>
  <c r="C218" i="1"/>
  <c r="K217" i="1"/>
  <c r="G217" i="1"/>
  <c r="C217" i="1"/>
  <c r="J224" i="1"/>
  <c r="F223" i="1"/>
  <c r="B222" i="1"/>
  <c r="J220" i="1"/>
  <c r="F219" i="1"/>
  <c r="B218" i="1"/>
  <c r="F224" i="1"/>
  <c r="B223" i="1"/>
  <c r="J221" i="1"/>
  <c r="F220" i="1"/>
  <c r="B219" i="1"/>
  <c r="J217" i="1"/>
  <c r="B224" i="1"/>
  <c r="F221" i="1"/>
  <c r="J218" i="1"/>
  <c r="J222" i="1"/>
  <c r="F217" i="1"/>
  <c r="J223" i="1"/>
  <c r="B221" i="1"/>
  <c r="F218" i="1"/>
  <c r="B220" i="1"/>
  <c r="B217" i="1"/>
  <c r="M52" i="1"/>
  <c r="K52" i="1"/>
  <c r="C52" i="1"/>
  <c r="G51" i="1"/>
  <c r="K50" i="1"/>
  <c r="B52" i="1"/>
  <c r="C51" i="1"/>
  <c r="F50" i="1"/>
  <c r="J49" i="1"/>
  <c r="B49" i="1"/>
  <c r="F48" i="1"/>
  <c r="J47" i="1"/>
  <c r="B47" i="1"/>
  <c r="F46" i="1"/>
  <c r="J45" i="1"/>
  <c r="B45" i="1"/>
  <c r="J52" i="1"/>
  <c r="K51" i="1"/>
  <c r="B51" i="1"/>
  <c r="C50" i="1"/>
  <c r="G49" i="1"/>
  <c r="K48" i="1"/>
  <c r="C48" i="1"/>
  <c r="G47" i="1"/>
  <c r="K46" i="1"/>
  <c r="C46" i="1"/>
  <c r="G45" i="1"/>
  <c r="K45" i="1"/>
  <c r="G48" i="1"/>
  <c r="F51" i="1"/>
  <c r="J164" i="1"/>
  <c r="F164" i="1"/>
  <c r="B164" i="1"/>
  <c r="J163" i="1"/>
  <c r="F163" i="1"/>
  <c r="B163" i="1"/>
  <c r="J162" i="1"/>
  <c r="F162" i="1"/>
  <c r="B162" i="1"/>
  <c r="J161" i="1"/>
  <c r="F161" i="1"/>
  <c r="B161" i="1"/>
  <c r="J160" i="1"/>
  <c r="F160" i="1"/>
  <c r="B160" i="1"/>
  <c r="J159" i="1"/>
  <c r="F159" i="1"/>
  <c r="B159" i="1"/>
  <c r="J158" i="1"/>
  <c r="F158" i="1"/>
  <c r="B158" i="1"/>
  <c r="J157" i="1"/>
  <c r="F157" i="1"/>
  <c r="B157" i="1"/>
  <c r="L164" i="1"/>
  <c r="G164" i="1"/>
  <c r="M163" i="1"/>
  <c r="H163" i="1"/>
  <c r="C163" i="1"/>
  <c r="I162" i="1"/>
  <c r="D162" i="1"/>
  <c r="K161" i="1"/>
  <c r="E161" i="1"/>
  <c r="L160" i="1"/>
  <c r="G160" i="1"/>
  <c r="M159" i="1"/>
  <c r="H159" i="1"/>
  <c r="C159" i="1"/>
  <c r="I158" i="1"/>
  <c r="D158" i="1"/>
  <c r="K157" i="1"/>
  <c r="E157" i="1"/>
  <c r="D164" i="1"/>
  <c r="E163" i="1"/>
  <c r="G162" i="1"/>
  <c r="M161" i="1"/>
  <c r="C161" i="1"/>
  <c r="K164" i="1"/>
  <c r="E164" i="1"/>
  <c r="L163" i="1"/>
  <c r="G163" i="1"/>
  <c r="M162" i="1"/>
  <c r="H162" i="1"/>
  <c r="C162" i="1"/>
  <c r="I161" i="1"/>
  <c r="D161" i="1"/>
  <c r="K160" i="1"/>
  <c r="E160" i="1"/>
  <c r="L159" i="1"/>
  <c r="G159" i="1"/>
  <c r="M158" i="1"/>
  <c r="H158" i="1"/>
  <c r="C158" i="1"/>
  <c r="I157" i="1"/>
  <c r="D157" i="1"/>
  <c r="I164" i="1"/>
  <c r="K163" i="1"/>
  <c r="L162" i="1"/>
  <c r="H161" i="1"/>
  <c r="C157" i="1"/>
  <c r="M157" i="1"/>
  <c r="L158" i="1"/>
  <c r="K159" i="1"/>
  <c r="I160" i="1"/>
  <c r="E162" i="1"/>
  <c r="C164" i="1"/>
  <c r="M88" i="1"/>
  <c r="D87" i="1"/>
  <c r="F85" i="1"/>
  <c r="L83" i="1"/>
  <c r="H82" i="1"/>
  <c r="D81" i="1"/>
  <c r="L88" i="1"/>
  <c r="E86" i="1"/>
  <c r="G84" i="1"/>
  <c r="G82" i="1"/>
  <c r="B88" i="1"/>
  <c r="D86" i="1"/>
  <c r="K83" i="1"/>
  <c r="L81" i="1"/>
  <c r="C47" i="1"/>
  <c r="K49" i="1"/>
  <c r="M87" i="1"/>
  <c r="M212" i="1"/>
  <c r="I212" i="1"/>
  <c r="E212" i="1"/>
  <c r="M211" i="1"/>
  <c r="I211" i="1"/>
  <c r="E211" i="1"/>
  <c r="M210" i="1"/>
  <c r="I210" i="1"/>
  <c r="E210" i="1"/>
  <c r="M209" i="1"/>
  <c r="I209" i="1"/>
  <c r="E209" i="1"/>
  <c r="M208" i="1"/>
  <c r="I208" i="1"/>
  <c r="E208" i="1"/>
  <c r="M207" i="1"/>
  <c r="I207" i="1"/>
  <c r="E207" i="1"/>
  <c r="M206" i="1"/>
  <c r="I206" i="1"/>
  <c r="E206" i="1"/>
  <c r="M205" i="1"/>
  <c r="I205" i="1"/>
  <c r="E205" i="1"/>
  <c r="L212" i="1"/>
  <c r="H212" i="1"/>
  <c r="D212" i="1"/>
  <c r="L211" i="1"/>
  <c r="H211" i="1"/>
  <c r="D211" i="1"/>
  <c r="L210" i="1"/>
  <c r="H210" i="1"/>
  <c r="D210" i="1"/>
  <c r="L209" i="1"/>
  <c r="H209" i="1"/>
  <c r="D209" i="1"/>
  <c r="L208" i="1"/>
  <c r="H208" i="1"/>
  <c r="D208" i="1"/>
  <c r="L207" i="1"/>
  <c r="H207" i="1"/>
  <c r="D207" i="1"/>
  <c r="L206" i="1"/>
  <c r="H206" i="1"/>
  <c r="D206" i="1"/>
  <c r="L205" i="1"/>
  <c r="H205" i="1"/>
  <c r="D205" i="1"/>
  <c r="K212" i="1"/>
  <c r="G212" i="1"/>
  <c r="C212" i="1"/>
  <c r="K211" i="1"/>
  <c r="G211" i="1"/>
  <c r="C211" i="1"/>
  <c r="K210" i="1"/>
  <c r="G210" i="1"/>
  <c r="C210" i="1"/>
  <c r="K209" i="1"/>
  <c r="G209" i="1"/>
  <c r="C209" i="1"/>
  <c r="K208" i="1"/>
  <c r="G208" i="1"/>
  <c r="C208" i="1"/>
  <c r="K207" i="1"/>
  <c r="G207" i="1"/>
  <c r="C207" i="1"/>
  <c r="K206" i="1"/>
  <c r="G206" i="1"/>
  <c r="C206" i="1"/>
  <c r="K205" i="1"/>
  <c r="G205" i="1"/>
  <c r="C205" i="1"/>
  <c r="J212" i="1"/>
  <c r="F211" i="1"/>
  <c r="B210" i="1"/>
  <c r="J208" i="1"/>
  <c r="F207" i="1"/>
  <c r="B206" i="1"/>
  <c r="F212" i="1"/>
  <c r="B211" i="1"/>
  <c r="J209" i="1"/>
  <c r="F208" i="1"/>
  <c r="B207" i="1"/>
  <c r="J205" i="1"/>
  <c r="B212" i="1"/>
  <c r="F209" i="1"/>
  <c r="J206" i="1"/>
  <c r="B208" i="1"/>
  <c r="J211" i="1"/>
  <c r="B209" i="1"/>
  <c r="F206" i="1"/>
  <c r="J210" i="1"/>
  <c r="F205" i="1"/>
  <c r="B46" i="1"/>
  <c r="F47" i="1"/>
  <c r="J48" i="1"/>
  <c r="B50" i="1"/>
  <c r="J51" i="1"/>
  <c r="C81" i="1"/>
  <c r="H84" i="1"/>
  <c r="J93" i="1"/>
  <c r="G157" i="1"/>
  <c r="E158" i="1"/>
  <c r="D159" i="1"/>
  <c r="C160" i="1"/>
  <c r="M160" i="1"/>
  <c r="K162" i="1"/>
  <c r="H164" i="1"/>
  <c r="J207" i="1"/>
  <c r="K64" i="1"/>
  <c r="I64" i="1"/>
  <c r="M63" i="1"/>
  <c r="E63" i="1"/>
  <c r="I62" i="1"/>
  <c r="M61" i="1"/>
  <c r="E61" i="1"/>
  <c r="I60" i="1"/>
  <c r="M59" i="1"/>
  <c r="E59" i="1"/>
  <c r="I58" i="1"/>
  <c r="M57" i="1"/>
  <c r="E57" i="1"/>
  <c r="F112" i="1"/>
  <c r="M111" i="1"/>
  <c r="D110" i="1"/>
  <c r="F108" i="1"/>
  <c r="I106" i="1"/>
  <c r="I57" i="1"/>
  <c r="H58" i="1"/>
  <c r="H59" i="1"/>
  <c r="E60" i="1"/>
  <c r="D61" i="1"/>
  <c r="D62" i="1"/>
  <c r="M62" i="1"/>
  <c r="L63" i="1"/>
  <c r="L64" i="1"/>
  <c r="H107" i="1"/>
  <c r="F109" i="1"/>
  <c r="B112" i="1"/>
  <c r="M200" i="1"/>
  <c r="I200" i="1"/>
  <c r="E200" i="1"/>
  <c r="M199" i="1"/>
  <c r="I199" i="1"/>
  <c r="E199" i="1"/>
  <c r="M198" i="1"/>
  <c r="I198" i="1"/>
  <c r="E198" i="1"/>
  <c r="M197" i="1"/>
  <c r="I197" i="1"/>
  <c r="E197" i="1"/>
  <c r="M196" i="1"/>
  <c r="I196" i="1"/>
  <c r="E196" i="1"/>
  <c r="M195" i="1"/>
  <c r="I195" i="1"/>
  <c r="E195" i="1"/>
  <c r="M194" i="1"/>
  <c r="I194" i="1"/>
  <c r="E194" i="1"/>
  <c r="M193" i="1"/>
  <c r="I193" i="1"/>
  <c r="E193" i="1"/>
  <c r="L200" i="1"/>
  <c r="H200" i="1"/>
  <c r="D200" i="1"/>
  <c r="L199" i="1"/>
  <c r="H199" i="1"/>
  <c r="D199" i="1"/>
  <c r="L198" i="1"/>
  <c r="H198" i="1"/>
  <c r="D198" i="1"/>
  <c r="L197" i="1"/>
  <c r="H197" i="1"/>
  <c r="D197" i="1"/>
  <c r="L196" i="1"/>
  <c r="H196" i="1"/>
  <c r="D196" i="1"/>
  <c r="L195" i="1"/>
  <c r="H195" i="1"/>
  <c r="D195" i="1"/>
  <c r="L194" i="1"/>
  <c r="H194" i="1"/>
  <c r="D194" i="1"/>
  <c r="L193" i="1"/>
  <c r="H193" i="1"/>
  <c r="D193" i="1"/>
  <c r="K200" i="1"/>
  <c r="G200" i="1"/>
  <c r="C200" i="1"/>
  <c r="K199" i="1"/>
  <c r="G199" i="1"/>
  <c r="C199" i="1"/>
  <c r="K198" i="1"/>
  <c r="G198" i="1"/>
  <c r="C198" i="1"/>
  <c r="K197" i="1"/>
  <c r="G197" i="1"/>
  <c r="C197" i="1"/>
  <c r="K196" i="1"/>
  <c r="G196" i="1"/>
  <c r="C196" i="1"/>
  <c r="K195" i="1"/>
  <c r="G195" i="1"/>
  <c r="C195" i="1"/>
  <c r="K194" i="1"/>
  <c r="G194" i="1"/>
  <c r="C194" i="1"/>
  <c r="K193" i="1"/>
  <c r="G193" i="1"/>
  <c r="C193" i="1"/>
  <c r="J200" i="1"/>
  <c r="F199" i="1"/>
  <c r="B198" i="1"/>
  <c r="J196" i="1"/>
  <c r="F195" i="1"/>
  <c r="B194" i="1"/>
  <c r="F200" i="1"/>
  <c r="B199" i="1"/>
  <c r="J197" i="1"/>
  <c r="F196" i="1"/>
  <c r="B195" i="1"/>
  <c r="J193" i="1"/>
  <c r="D169" i="1"/>
  <c r="I169" i="1"/>
  <c r="C170" i="1"/>
  <c r="H170" i="1"/>
  <c r="M170" i="1"/>
  <c r="G171" i="1"/>
  <c r="L171" i="1"/>
  <c r="E172" i="1"/>
  <c r="K172" i="1"/>
  <c r="D173" i="1"/>
  <c r="I173" i="1"/>
  <c r="C174" i="1"/>
  <c r="H174" i="1"/>
  <c r="M174" i="1"/>
  <c r="G175" i="1"/>
  <c r="L175" i="1"/>
  <c r="E176" i="1"/>
  <c r="F194" i="1"/>
  <c r="B197" i="1"/>
  <c r="J199" i="1"/>
  <c r="L57" i="1"/>
  <c r="L58" i="1"/>
  <c r="I59" i="1"/>
  <c r="H60" i="1"/>
  <c r="H61" i="1"/>
  <c r="E62" i="1"/>
  <c r="D63" i="1"/>
  <c r="D64" i="1"/>
  <c r="M64" i="1"/>
  <c r="J105" i="1"/>
  <c r="I107" i="1"/>
  <c r="E110" i="1"/>
  <c r="L112" i="1"/>
  <c r="J176" i="1"/>
  <c r="F176" i="1"/>
  <c r="B176" i="1"/>
  <c r="J175" i="1"/>
  <c r="F175" i="1"/>
  <c r="B175" i="1"/>
  <c r="J174" i="1"/>
  <c r="F174" i="1"/>
  <c r="B174" i="1"/>
  <c r="J173" i="1"/>
  <c r="F173" i="1"/>
  <c r="B173" i="1"/>
  <c r="J172" i="1"/>
  <c r="F172" i="1"/>
  <c r="B172" i="1"/>
  <c r="J171" i="1"/>
  <c r="F171" i="1"/>
  <c r="B171" i="1"/>
  <c r="J170" i="1"/>
  <c r="F170" i="1"/>
  <c r="B170" i="1"/>
  <c r="J169" i="1"/>
  <c r="F169" i="1"/>
  <c r="B169" i="1"/>
  <c r="E169" i="1"/>
  <c r="K169" i="1"/>
  <c r="D170" i="1"/>
  <c r="I170" i="1"/>
  <c r="C171" i="1"/>
  <c r="H171" i="1"/>
  <c r="M171" i="1"/>
  <c r="G172" i="1"/>
  <c r="L172" i="1"/>
  <c r="E173" i="1"/>
  <c r="K173" i="1"/>
  <c r="D174" i="1"/>
  <c r="I174" i="1"/>
  <c r="C175" i="1"/>
  <c r="H175" i="1"/>
  <c r="M175" i="1"/>
  <c r="G176" i="1"/>
  <c r="L176" i="1"/>
  <c r="J194" i="1"/>
  <c r="F197" i="1"/>
  <c r="B200" i="1"/>
  <c r="I183" i="1"/>
  <c r="M183" i="1"/>
  <c r="E184" i="1"/>
  <c r="I184" i="1"/>
  <c r="J185" i="1"/>
  <c r="B187" i="1"/>
  <c r="E117" i="1"/>
  <c r="D118" i="1"/>
  <c r="B119" i="1"/>
  <c r="M119" i="1"/>
  <c r="L120" i="1"/>
  <c r="J121" i="1"/>
  <c r="I122" i="1"/>
  <c r="H123" i="1"/>
  <c r="B133" i="1"/>
  <c r="F133" i="1"/>
  <c r="J133" i="1"/>
  <c r="B134" i="1"/>
  <c r="F134" i="1"/>
  <c r="J134" i="1"/>
  <c r="B135" i="1"/>
  <c r="F135" i="1"/>
  <c r="J135" i="1"/>
  <c r="B136" i="1"/>
  <c r="F136" i="1"/>
  <c r="J136" i="1"/>
  <c r="B137" i="1"/>
  <c r="F137" i="1"/>
  <c r="J137" i="1"/>
  <c r="B138" i="1"/>
  <c r="F138" i="1"/>
  <c r="J138" i="1"/>
  <c r="B139" i="1"/>
  <c r="F139" i="1"/>
  <c r="J139" i="1"/>
  <c r="B140" i="1"/>
  <c r="F140" i="1"/>
  <c r="M188" i="1"/>
  <c r="I188" i="1"/>
  <c r="E188" i="1"/>
  <c r="M187" i="1"/>
  <c r="I187" i="1"/>
  <c r="E187" i="1"/>
  <c r="M186" i="1"/>
  <c r="I186" i="1"/>
  <c r="E186" i="1"/>
  <c r="M185" i="1"/>
  <c r="I185" i="1"/>
  <c r="E185" i="1"/>
  <c r="M184" i="1"/>
  <c r="L188" i="1"/>
  <c r="H188" i="1"/>
  <c r="D188" i="1"/>
  <c r="L187" i="1"/>
  <c r="H187" i="1"/>
  <c r="D187" i="1"/>
  <c r="L186" i="1"/>
  <c r="H186" i="1"/>
  <c r="D186" i="1"/>
  <c r="L185" i="1"/>
  <c r="H185" i="1"/>
  <c r="D185" i="1"/>
  <c r="L184" i="1"/>
  <c r="K188" i="1"/>
  <c r="G188" i="1"/>
  <c r="C188" i="1"/>
  <c r="K187" i="1"/>
  <c r="G187" i="1"/>
  <c r="C187" i="1"/>
  <c r="K186" i="1"/>
  <c r="G186" i="1"/>
  <c r="C186" i="1"/>
  <c r="K185" i="1"/>
  <c r="G185" i="1"/>
  <c r="C185" i="1"/>
  <c r="K184" i="1"/>
  <c r="B145" i="1"/>
  <c r="F145" i="1"/>
  <c r="J145" i="1"/>
  <c r="B146" i="1"/>
  <c r="F146" i="1"/>
  <c r="J146" i="1"/>
  <c r="B147" i="1"/>
  <c r="F147" i="1"/>
  <c r="J147" i="1"/>
  <c r="B148" i="1"/>
  <c r="F148" i="1"/>
  <c r="J148" i="1"/>
  <c r="B149" i="1"/>
  <c r="F149" i="1"/>
  <c r="J149" i="1"/>
  <c r="B150" i="1"/>
  <c r="F150" i="1"/>
  <c r="J150" i="1"/>
  <c r="B151" i="1"/>
  <c r="F151" i="1"/>
  <c r="J151" i="1"/>
  <c r="B152" i="1"/>
  <c r="F152" i="1"/>
  <c r="B181" i="1"/>
  <c r="F181" i="1"/>
  <c r="J181" i="1"/>
  <c r="B182" i="1"/>
  <c r="F182" i="1"/>
  <c r="J182" i="1"/>
  <c r="B183" i="1"/>
  <c r="F183" i="1"/>
  <c r="J183" i="1"/>
  <c r="B184" i="1"/>
  <c r="F184" i="1"/>
  <c r="J184" i="1"/>
  <c r="B186" i="1"/>
  <c r="F187" i="1"/>
  <c r="J188" i="1"/>
  <c r="J76" i="1"/>
  <c r="F76" i="1"/>
  <c r="B76" i="1"/>
  <c r="J75" i="1"/>
  <c r="F75" i="1"/>
  <c r="B75" i="1"/>
  <c r="J74" i="1"/>
  <c r="F74" i="1"/>
  <c r="B74" i="1"/>
  <c r="J73" i="1"/>
  <c r="F73" i="1"/>
  <c r="M76" i="1"/>
  <c r="I76" i="1"/>
  <c r="E76" i="1"/>
  <c r="M75" i="1"/>
  <c r="I75" i="1"/>
  <c r="E75" i="1"/>
  <c r="M74" i="1"/>
  <c r="I74" i="1"/>
  <c r="E74" i="1"/>
  <c r="M73" i="1"/>
  <c r="I73" i="1"/>
  <c r="H69" i="1"/>
  <c r="D70" i="1"/>
  <c r="L70" i="1"/>
  <c r="H71" i="1"/>
  <c r="D72" i="1"/>
  <c r="L72" i="1"/>
  <c r="K73" i="1"/>
  <c r="C75" i="1"/>
  <c r="G76" i="1"/>
  <c r="E69" i="1"/>
  <c r="M69" i="1"/>
  <c r="I70" i="1"/>
  <c r="E71" i="1"/>
  <c r="M71" i="1"/>
  <c r="I72" i="1"/>
  <c r="E73" i="1"/>
  <c r="H74" i="1"/>
  <c r="L75" i="1"/>
  <c r="J94" i="1"/>
  <c r="H96" i="1"/>
  <c r="E98" i="1"/>
  <c r="B100" i="1"/>
  <c r="J11" i="1"/>
  <c r="F6" i="1"/>
  <c r="K88" i="1"/>
  <c r="G88" i="1"/>
  <c r="C88" i="1"/>
  <c r="K87" i="1"/>
  <c r="G87" i="1"/>
  <c r="C87" i="1"/>
  <c r="K86" i="1"/>
  <c r="G86" i="1"/>
  <c r="C86" i="1"/>
  <c r="K85" i="1"/>
  <c r="G85" i="1"/>
  <c r="C85" i="1"/>
  <c r="K84" i="1"/>
  <c r="J88" i="1"/>
  <c r="E88" i="1"/>
  <c r="L87" i="1"/>
  <c r="F87" i="1"/>
  <c r="M86" i="1"/>
  <c r="H86" i="1"/>
  <c r="B86" i="1"/>
  <c r="I85" i="1"/>
  <c r="D85" i="1"/>
  <c r="J84" i="1"/>
  <c r="F84" i="1"/>
  <c r="B84" i="1"/>
  <c r="J83" i="1"/>
  <c r="F83" i="1"/>
  <c r="B83" i="1"/>
  <c r="J82" i="1"/>
  <c r="F82" i="1"/>
  <c r="B82" i="1"/>
  <c r="J81" i="1"/>
  <c r="F81" i="1"/>
  <c r="B81" i="1"/>
  <c r="I88" i="1"/>
  <c r="D88" i="1"/>
  <c r="J87" i="1"/>
  <c r="E87" i="1"/>
  <c r="L86" i="1"/>
  <c r="F86" i="1"/>
  <c r="M85" i="1"/>
  <c r="H85" i="1"/>
  <c r="B85" i="1"/>
  <c r="I84" i="1"/>
  <c r="E84" i="1"/>
  <c r="M83" i="1"/>
  <c r="I83" i="1"/>
  <c r="E83" i="1"/>
  <c r="M82" i="1"/>
  <c r="I82" i="1"/>
  <c r="E82" i="1"/>
  <c r="M81" i="1"/>
  <c r="I81" i="1"/>
  <c r="E81" i="1"/>
  <c r="D45" i="1"/>
  <c r="H45" i="1"/>
  <c r="L45" i="1"/>
  <c r="D46" i="1"/>
  <c r="H46" i="1"/>
  <c r="L46" i="1"/>
  <c r="D47" i="1"/>
  <c r="H47" i="1"/>
  <c r="L47" i="1"/>
  <c r="D48" i="1"/>
  <c r="H48" i="1"/>
  <c r="L48" i="1"/>
  <c r="D49" i="1"/>
  <c r="H49" i="1"/>
  <c r="L49" i="1"/>
  <c r="D50" i="1"/>
  <c r="H50" i="1"/>
  <c r="L50" i="1"/>
  <c r="D51" i="1"/>
  <c r="H51" i="1"/>
  <c r="L51" i="1"/>
  <c r="D52" i="1"/>
  <c r="H52" i="1"/>
  <c r="L52" i="1"/>
  <c r="B57" i="1"/>
  <c r="F57" i="1"/>
  <c r="J57" i="1"/>
  <c r="B58" i="1"/>
  <c r="F58" i="1"/>
  <c r="J58" i="1"/>
  <c r="B59" i="1"/>
  <c r="F59" i="1"/>
  <c r="J59" i="1"/>
  <c r="B60" i="1"/>
  <c r="F60" i="1"/>
  <c r="J60" i="1"/>
  <c r="B61" i="1"/>
  <c r="F61" i="1"/>
  <c r="J61" i="1"/>
  <c r="B62" i="1"/>
  <c r="F62" i="1"/>
  <c r="J62" i="1"/>
  <c r="B63" i="1"/>
  <c r="F63" i="1"/>
  <c r="J63" i="1"/>
  <c r="B64" i="1"/>
  <c r="F64" i="1"/>
  <c r="J64" i="1"/>
  <c r="B69" i="1"/>
  <c r="F69" i="1"/>
  <c r="J69" i="1"/>
  <c r="B70" i="1"/>
  <c r="F70" i="1"/>
  <c r="J70" i="1"/>
  <c r="B71" i="1"/>
  <c r="F71" i="1"/>
  <c r="J71" i="1"/>
  <c r="B72" i="1"/>
  <c r="F72" i="1"/>
  <c r="J72" i="1"/>
  <c r="B73" i="1"/>
  <c r="G73" i="1"/>
  <c r="C74" i="1"/>
  <c r="K74" i="1"/>
  <c r="G75" i="1"/>
  <c r="C76" i="1"/>
  <c r="K76" i="1"/>
  <c r="G81" i="1"/>
  <c r="C82" i="1"/>
  <c r="K82" i="1"/>
  <c r="G83" i="1"/>
  <c r="C84" i="1"/>
  <c r="L84" i="1"/>
  <c r="J85" i="1"/>
  <c r="I86" i="1"/>
  <c r="H87" i="1"/>
  <c r="F88" i="1"/>
  <c r="E93" i="1"/>
  <c r="D94" i="1"/>
  <c r="B95" i="1"/>
  <c r="M95" i="1"/>
  <c r="L96" i="1"/>
  <c r="J97" i="1"/>
  <c r="I98" i="1"/>
  <c r="H99" i="1"/>
  <c r="E105" i="1"/>
  <c r="D106" i="1"/>
  <c r="B107" i="1"/>
  <c r="M107" i="1"/>
  <c r="L108" i="1"/>
  <c r="J109" i="1"/>
  <c r="I110" i="1"/>
  <c r="H111" i="1"/>
  <c r="B9" i="1"/>
  <c r="D69" i="1"/>
  <c r="L69" i="1"/>
  <c r="H70" i="1"/>
  <c r="D71" i="1"/>
  <c r="L71" i="1"/>
  <c r="H72" i="1"/>
  <c r="D73" i="1"/>
  <c r="G74" i="1"/>
  <c r="K75" i="1"/>
  <c r="J7" i="1"/>
  <c r="K100" i="1"/>
  <c r="G100" i="1"/>
  <c r="C100" i="1"/>
  <c r="K99" i="1"/>
  <c r="G99" i="1"/>
  <c r="C99" i="1"/>
  <c r="K98" i="1"/>
  <c r="G98" i="1"/>
  <c r="C98" i="1"/>
  <c r="K97" i="1"/>
  <c r="G97" i="1"/>
  <c r="C97" i="1"/>
  <c r="K96" i="1"/>
  <c r="G96" i="1"/>
  <c r="C96" i="1"/>
  <c r="K95" i="1"/>
  <c r="G95" i="1"/>
  <c r="C95" i="1"/>
  <c r="K94" i="1"/>
  <c r="G94" i="1"/>
  <c r="C94" i="1"/>
  <c r="K93" i="1"/>
  <c r="G93" i="1"/>
  <c r="C93" i="1"/>
  <c r="J100" i="1"/>
  <c r="E100" i="1"/>
  <c r="L99" i="1"/>
  <c r="F99" i="1"/>
  <c r="M98" i="1"/>
  <c r="H98" i="1"/>
  <c r="B98" i="1"/>
  <c r="I97" i="1"/>
  <c r="D97" i="1"/>
  <c r="J96" i="1"/>
  <c r="E96" i="1"/>
  <c r="L95" i="1"/>
  <c r="F95" i="1"/>
  <c r="M94" i="1"/>
  <c r="H94" i="1"/>
  <c r="B94" i="1"/>
  <c r="I93" i="1"/>
  <c r="D93" i="1"/>
  <c r="I100" i="1"/>
  <c r="D100" i="1"/>
  <c r="J99" i="1"/>
  <c r="E99" i="1"/>
  <c r="L98" i="1"/>
  <c r="F98" i="1"/>
  <c r="M97" i="1"/>
  <c r="H97" i="1"/>
  <c r="B97" i="1"/>
  <c r="I96" i="1"/>
  <c r="D96" i="1"/>
  <c r="J95" i="1"/>
  <c r="E95" i="1"/>
  <c r="L94" i="1"/>
  <c r="F94" i="1"/>
  <c r="M93" i="1"/>
  <c r="H93" i="1"/>
  <c r="B93" i="1"/>
  <c r="I69" i="1"/>
  <c r="E70" i="1"/>
  <c r="M70" i="1"/>
  <c r="I71" i="1"/>
  <c r="E72" i="1"/>
  <c r="M72" i="1"/>
  <c r="L73" i="1"/>
  <c r="D75" i="1"/>
  <c r="H76" i="1"/>
  <c r="L93" i="1"/>
  <c r="I95" i="1"/>
  <c r="F97" i="1"/>
  <c r="D99" i="1"/>
  <c r="M100" i="1"/>
  <c r="F10" i="1"/>
  <c r="B5" i="1"/>
  <c r="K112" i="1"/>
  <c r="G112" i="1"/>
  <c r="C112" i="1"/>
  <c r="K111" i="1"/>
  <c r="G111" i="1"/>
  <c r="C111" i="1"/>
  <c r="K110" i="1"/>
  <c r="G110" i="1"/>
  <c r="C110" i="1"/>
  <c r="K109" i="1"/>
  <c r="G109" i="1"/>
  <c r="C109" i="1"/>
  <c r="K108" i="1"/>
  <c r="G108" i="1"/>
  <c r="C108" i="1"/>
  <c r="K107" i="1"/>
  <c r="G107" i="1"/>
  <c r="C107" i="1"/>
  <c r="K106" i="1"/>
  <c r="G106" i="1"/>
  <c r="C106" i="1"/>
  <c r="K105" i="1"/>
  <c r="G105" i="1"/>
  <c r="C105" i="1"/>
  <c r="J112" i="1"/>
  <c r="E112" i="1"/>
  <c r="L111" i="1"/>
  <c r="F111" i="1"/>
  <c r="M110" i="1"/>
  <c r="H110" i="1"/>
  <c r="B110" i="1"/>
  <c r="I109" i="1"/>
  <c r="D109" i="1"/>
  <c r="J108" i="1"/>
  <c r="E108" i="1"/>
  <c r="L107" i="1"/>
  <c r="F107" i="1"/>
  <c r="M106" i="1"/>
  <c r="H106" i="1"/>
  <c r="B106" i="1"/>
  <c r="I105" i="1"/>
  <c r="D105" i="1"/>
  <c r="I112" i="1"/>
  <c r="D112" i="1"/>
  <c r="J111" i="1"/>
  <c r="E111" i="1"/>
  <c r="L110" i="1"/>
  <c r="F110" i="1"/>
  <c r="M109" i="1"/>
  <c r="H109" i="1"/>
  <c r="B109" i="1"/>
  <c r="I108" i="1"/>
  <c r="D108" i="1"/>
  <c r="J107" i="1"/>
  <c r="E107" i="1"/>
  <c r="L106" i="1"/>
  <c r="F106" i="1"/>
  <c r="M105" i="1"/>
  <c r="H105" i="1"/>
  <c r="B105" i="1"/>
  <c r="E45" i="1"/>
  <c r="I45" i="1"/>
  <c r="M45" i="1"/>
  <c r="E46" i="1"/>
  <c r="I46" i="1"/>
  <c r="M46" i="1"/>
  <c r="E47" i="1"/>
  <c r="I47" i="1"/>
  <c r="M47" i="1"/>
  <c r="E48" i="1"/>
  <c r="I48" i="1"/>
  <c r="M48" i="1"/>
  <c r="E49" i="1"/>
  <c r="I49" i="1"/>
  <c r="M49" i="1"/>
  <c r="E50" i="1"/>
  <c r="I50" i="1"/>
  <c r="M50" i="1"/>
  <c r="E51" i="1"/>
  <c r="I51" i="1"/>
  <c r="M51" i="1"/>
  <c r="E52" i="1"/>
  <c r="I52" i="1"/>
  <c r="C57" i="1"/>
  <c r="G57" i="1"/>
  <c r="K57" i="1"/>
  <c r="C58" i="1"/>
  <c r="G58" i="1"/>
  <c r="K58" i="1"/>
  <c r="C59" i="1"/>
  <c r="G59" i="1"/>
  <c r="K59" i="1"/>
  <c r="C60" i="1"/>
  <c r="G60" i="1"/>
  <c r="K60" i="1"/>
  <c r="C61" i="1"/>
  <c r="G61" i="1"/>
  <c r="K61" i="1"/>
  <c r="C62" i="1"/>
  <c r="G62" i="1"/>
  <c r="K62" i="1"/>
  <c r="C63" i="1"/>
  <c r="G63" i="1"/>
  <c r="K63" i="1"/>
  <c r="C64" i="1"/>
  <c r="G64" i="1"/>
  <c r="C69" i="1"/>
  <c r="G69" i="1"/>
  <c r="K69" i="1"/>
  <c r="C70" i="1"/>
  <c r="G70" i="1"/>
  <c r="K70" i="1"/>
  <c r="C71" i="1"/>
  <c r="G71" i="1"/>
  <c r="K71" i="1"/>
  <c r="C72" i="1"/>
  <c r="G72" i="1"/>
  <c r="K72" i="1"/>
  <c r="C73" i="1"/>
  <c r="H73" i="1"/>
  <c r="D74" i="1"/>
  <c r="L74" i="1"/>
  <c r="H75" i="1"/>
  <c r="D76" i="1"/>
  <c r="L76" i="1"/>
  <c r="H81" i="1"/>
  <c r="D82" i="1"/>
  <c r="L82" i="1"/>
  <c r="H83" i="1"/>
  <c r="D84" i="1"/>
  <c r="M84" i="1"/>
  <c r="L85" i="1"/>
  <c r="J86" i="1"/>
  <c r="I87" i="1"/>
  <c r="H88" i="1"/>
  <c r="F93" i="1"/>
  <c r="E94" i="1"/>
  <c r="D95" i="1"/>
  <c r="B96" i="1"/>
  <c r="M96" i="1"/>
  <c r="L97" i="1"/>
  <c r="J98" i="1"/>
  <c r="I99" i="1"/>
  <c r="H100" i="1"/>
  <c r="F105" i="1"/>
  <c r="E106" i="1"/>
  <c r="D107" i="1"/>
  <c r="B108" i="1"/>
  <c r="M108" i="1"/>
  <c r="L109" i="1"/>
  <c r="J110" i="1"/>
  <c r="I111" i="1"/>
  <c r="H112" i="1"/>
  <c r="K124" i="1"/>
  <c r="G124" i="1"/>
  <c r="C124" i="1"/>
  <c r="K123" i="1"/>
  <c r="G123" i="1"/>
  <c r="C123" i="1"/>
  <c r="K122" i="1"/>
  <c r="G122" i="1"/>
  <c r="C122" i="1"/>
  <c r="K121" i="1"/>
  <c r="G121" i="1"/>
  <c r="C121" i="1"/>
  <c r="K120" i="1"/>
  <c r="G120" i="1"/>
  <c r="C120" i="1"/>
  <c r="K119" i="1"/>
  <c r="G119" i="1"/>
  <c r="C119" i="1"/>
  <c r="K118" i="1"/>
  <c r="G118" i="1"/>
  <c r="C118" i="1"/>
  <c r="K117" i="1"/>
  <c r="G117" i="1"/>
  <c r="C117" i="1"/>
  <c r="B117" i="1"/>
  <c r="H117" i="1"/>
  <c r="M117" i="1"/>
  <c r="F118" i="1"/>
  <c r="L118" i="1"/>
  <c r="E119" i="1"/>
  <c r="J119" i="1"/>
  <c r="D120" i="1"/>
  <c r="I120" i="1"/>
  <c r="B121" i="1"/>
  <c r="H121" i="1"/>
  <c r="M121" i="1"/>
  <c r="F122" i="1"/>
  <c r="L122" i="1"/>
  <c r="E123" i="1"/>
  <c r="J123" i="1"/>
  <c r="D124" i="1"/>
  <c r="I124" i="1"/>
  <c r="D117" i="1"/>
  <c r="I117" i="1"/>
  <c r="B118" i="1"/>
  <c r="H118" i="1"/>
  <c r="M118" i="1"/>
  <c r="F119" i="1"/>
  <c r="L119" i="1"/>
  <c r="E120" i="1"/>
  <c r="J120" i="1"/>
  <c r="D121" i="1"/>
  <c r="I121" i="1"/>
  <c r="B122" i="1"/>
  <c r="H122" i="1"/>
  <c r="M122" i="1"/>
  <c r="F123" i="1"/>
  <c r="L123" i="1"/>
  <c r="E124" i="1"/>
  <c r="J124" i="1"/>
  <c r="J12" i="1"/>
  <c r="F11" i="1"/>
  <c r="B10" i="1"/>
  <c r="J8" i="1"/>
  <c r="F7" i="1"/>
  <c r="B6" i="1"/>
  <c r="F12" i="1"/>
  <c r="B11" i="1"/>
  <c r="J9" i="1"/>
  <c r="F8" i="1"/>
  <c r="B7" i="1"/>
  <c r="J5" i="1"/>
  <c r="B12" i="1"/>
  <c r="J10" i="1"/>
  <c r="F9" i="1"/>
  <c r="B8" i="1"/>
  <c r="J6" i="1"/>
  <c r="F5" i="1"/>
  <c r="C33" i="1"/>
  <c r="B40" i="1"/>
  <c r="B39" i="1"/>
  <c r="B38" i="1"/>
  <c r="J37" i="1"/>
  <c r="J36" i="1"/>
  <c r="J35" i="1"/>
  <c r="F35" i="1"/>
  <c r="B35" i="1"/>
  <c r="B34" i="1"/>
  <c r="M12" i="1"/>
  <c r="I12" i="1"/>
  <c r="E12" i="1"/>
  <c r="M11" i="1"/>
  <c r="I11" i="1"/>
  <c r="E11" i="1"/>
  <c r="M10" i="1"/>
  <c r="I10" i="1"/>
  <c r="E10" i="1"/>
  <c r="M9" i="1"/>
  <c r="I9" i="1"/>
  <c r="E9" i="1"/>
  <c r="M8" i="1"/>
  <c r="I8" i="1"/>
  <c r="E8" i="1"/>
  <c r="M7" i="1"/>
  <c r="I7" i="1"/>
  <c r="E7" i="1"/>
  <c r="M6" i="1"/>
  <c r="I6" i="1"/>
  <c r="E6" i="1"/>
  <c r="M5" i="1"/>
  <c r="I5" i="1"/>
  <c r="E5" i="1"/>
  <c r="B33" i="1"/>
  <c r="J33" i="1"/>
  <c r="F33" i="1"/>
  <c r="M40" i="1"/>
  <c r="I40" i="1"/>
  <c r="E40" i="1"/>
  <c r="M39" i="1"/>
  <c r="I39" i="1"/>
  <c r="E39" i="1"/>
  <c r="M38" i="1"/>
  <c r="I38" i="1"/>
  <c r="E38" i="1"/>
  <c r="M37" i="1"/>
  <c r="I37" i="1"/>
  <c r="E37" i="1"/>
  <c r="M36" i="1"/>
  <c r="I36" i="1"/>
  <c r="E36" i="1"/>
  <c r="M35" i="1"/>
  <c r="I35" i="1"/>
  <c r="E35" i="1"/>
  <c r="M34" i="1"/>
  <c r="I34" i="1"/>
  <c r="E34" i="1"/>
  <c r="K33" i="1"/>
  <c r="J40" i="1"/>
  <c r="J39" i="1"/>
  <c r="F38" i="1"/>
  <c r="B37" i="1"/>
  <c r="B36" i="1"/>
  <c r="F34" i="1"/>
  <c r="L12" i="1"/>
  <c r="H12" i="1"/>
  <c r="D12" i="1"/>
  <c r="L11" i="1"/>
  <c r="H11" i="1"/>
  <c r="D11" i="1"/>
  <c r="L10" i="1"/>
  <c r="H10" i="1"/>
  <c r="D10" i="1"/>
  <c r="L9" i="1"/>
  <c r="H9" i="1"/>
  <c r="D9" i="1"/>
  <c r="L8" i="1"/>
  <c r="H8" i="1"/>
  <c r="D8" i="1"/>
  <c r="L7" i="1"/>
  <c r="H7" i="1"/>
  <c r="D7" i="1"/>
  <c r="L6" i="1"/>
  <c r="H6" i="1"/>
  <c r="D6" i="1"/>
  <c r="L5" i="1"/>
  <c r="H5" i="1"/>
  <c r="D5" i="1"/>
  <c r="M33" i="1"/>
  <c r="I33" i="1"/>
  <c r="E33" i="1"/>
  <c r="L40" i="1"/>
  <c r="H40" i="1"/>
  <c r="D40" i="1"/>
  <c r="L39" i="1"/>
  <c r="H39" i="1"/>
  <c r="D39" i="1"/>
  <c r="L38" i="1"/>
  <c r="H38" i="1"/>
  <c r="D38" i="1"/>
  <c r="L37" i="1"/>
  <c r="H37" i="1"/>
  <c r="D37" i="1"/>
  <c r="L36" i="1"/>
  <c r="H36" i="1"/>
  <c r="D36" i="1"/>
  <c r="L35" i="1"/>
  <c r="H35" i="1"/>
  <c r="D35" i="1"/>
  <c r="L34" i="1"/>
  <c r="H34" i="1"/>
  <c r="D34" i="1"/>
  <c r="G33" i="1"/>
  <c r="F40" i="1"/>
  <c r="F39" i="1"/>
  <c r="J38" i="1"/>
  <c r="F37" i="1"/>
  <c r="F36" i="1"/>
  <c r="J34" i="1"/>
  <c r="K12" i="1"/>
  <c r="G12" i="1"/>
  <c r="C12" i="1"/>
  <c r="K11" i="1"/>
  <c r="G11" i="1"/>
  <c r="C11" i="1"/>
  <c r="K10" i="1"/>
  <c r="G10" i="1"/>
  <c r="C10" i="1"/>
  <c r="K9" i="1"/>
  <c r="G9" i="1"/>
  <c r="C9" i="1"/>
  <c r="K8" i="1"/>
  <c r="G8" i="1"/>
  <c r="C8" i="1"/>
  <c r="K7" i="1"/>
  <c r="G7" i="1"/>
  <c r="C7" i="1"/>
  <c r="K6" i="1"/>
  <c r="G6" i="1"/>
  <c r="C6" i="1"/>
  <c r="K5" i="1"/>
  <c r="G5" i="1"/>
  <c r="L33" i="1"/>
  <c r="H33" i="1"/>
  <c r="D33" i="1"/>
  <c r="K40" i="1"/>
  <c r="G40" i="1"/>
  <c r="C40" i="1"/>
  <c r="K39" i="1"/>
  <c r="G39" i="1"/>
  <c r="C39" i="1"/>
  <c r="K38" i="1"/>
  <c r="G38" i="1"/>
  <c r="C38" i="1"/>
  <c r="K37" i="1"/>
  <c r="G37" i="1"/>
  <c r="C37" i="1"/>
  <c r="K36" i="1"/>
  <c r="G36" i="1"/>
  <c r="C36" i="1"/>
  <c r="K35" i="1"/>
  <c r="G35" i="1"/>
  <c r="C35" i="1"/>
  <c r="K34" i="1"/>
  <c r="G34" i="1"/>
</calcChain>
</file>

<file path=xl/sharedStrings.xml><?xml version="1.0" encoding="utf-8"?>
<sst xmlns="http://schemas.openxmlformats.org/spreadsheetml/2006/main" count="503" uniqueCount="117">
  <si>
    <t>Pipetting step</t>
  </si>
  <si>
    <t>Standard</t>
  </si>
  <si>
    <t>Color</t>
  </si>
  <si>
    <t>Normal</t>
  </si>
  <si>
    <t>Multi-channel</t>
  </si>
  <si>
    <t>No</t>
  </si>
  <si>
    <t>A</t>
  </si>
  <si>
    <t>B</t>
  </si>
  <si>
    <t>C</t>
  </si>
  <si>
    <t>D</t>
  </si>
  <si>
    <t>E</t>
  </si>
  <si>
    <t>F</t>
  </si>
  <si>
    <t>G</t>
  </si>
  <si>
    <t>H</t>
  </si>
  <si>
    <t>Number</t>
  </si>
  <si>
    <t>Sample 1</t>
  </si>
  <si>
    <t>Sample 9</t>
  </si>
  <si>
    <t>Sample 17</t>
  </si>
  <si>
    <t>Sample 25</t>
  </si>
  <si>
    <t>Sample 33</t>
  </si>
  <si>
    <t>Sample 2</t>
  </si>
  <si>
    <t>Sample 10</t>
  </si>
  <si>
    <t>Sample 18</t>
  </si>
  <si>
    <t>Sample 26</t>
  </si>
  <si>
    <t>Sample 34</t>
  </si>
  <si>
    <t>Sample 3</t>
  </si>
  <si>
    <t>Sample 11</t>
  </si>
  <si>
    <t>Sample 19</t>
  </si>
  <si>
    <t>Sample 27</t>
  </si>
  <si>
    <t>Sample 35</t>
  </si>
  <si>
    <t>Sample 4</t>
  </si>
  <si>
    <t>Sample 12</t>
  </si>
  <si>
    <t>Sample 20</t>
  </si>
  <si>
    <t>Sample 28</t>
  </si>
  <si>
    <t>Sample 36</t>
  </si>
  <si>
    <t>Sample 5</t>
  </si>
  <si>
    <t>Sample 13</t>
  </si>
  <si>
    <t>Sample 21</t>
  </si>
  <si>
    <t>Sample 29</t>
  </si>
  <si>
    <t>Sample 37</t>
  </si>
  <si>
    <t>Sample 6</t>
  </si>
  <si>
    <t>Sample 14</t>
  </si>
  <si>
    <t>Sample 22</t>
  </si>
  <si>
    <t>Sample 30</t>
  </si>
  <si>
    <t>Sample 38</t>
  </si>
  <si>
    <t>Sample 7</t>
  </si>
  <si>
    <t>Sample 15</t>
  </si>
  <si>
    <t>Sample 23</t>
  </si>
  <si>
    <t>Sample 31</t>
  </si>
  <si>
    <t>Sample 39</t>
  </si>
  <si>
    <t>Blank</t>
  </si>
  <si>
    <t>Sample 8</t>
  </si>
  <si>
    <t>Sample 16</t>
  </si>
  <si>
    <t>Sample 24</t>
  </si>
  <si>
    <t>Sample 32</t>
  </si>
  <si>
    <t>Sample 40</t>
  </si>
  <si>
    <t>Action step</t>
  </si>
  <si>
    <t>timer on</t>
  </si>
  <si>
    <t>beep on</t>
  </si>
  <si>
    <t>Antibody</t>
  </si>
  <si>
    <t>PROTOCOL</t>
  </si>
  <si>
    <t>Nb steps</t>
  </si>
  <si>
    <t>Std &amp; Samples</t>
  </si>
  <si>
    <t>Step Name</t>
  </si>
  <si>
    <t>Repet</t>
  </si>
  <si>
    <t>Std 1</t>
  </si>
  <si>
    <t>Std 2</t>
  </si>
  <si>
    <t>Aspiration Sp</t>
  </si>
  <si>
    <t>Std 3</t>
  </si>
  <si>
    <t>Wash</t>
  </si>
  <si>
    <t>Std 4</t>
  </si>
  <si>
    <t>Std 5</t>
  </si>
  <si>
    <t>Aspiration Ab</t>
  </si>
  <si>
    <t>Std 6</t>
  </si>
  <si>
    <t>Std 7</t>
  </si>
  <si>
    <t>Substrate solution</t>
  </si>
  <si>
    <t>Stop Solution</t>
  </si>
  <si>
    <t>Step type</t>
  </si>
  <si>
    <t>incubation</t>
  </si>
  <si>
    <t>Asp Speed</t>
  </si>
  <si>
    <t>Disp Speed</t>
  </si>
  <si>
    <t>incubation2</t>
  </si>
  <si>
    <t>incubation3</t>
  </si>
  <si>
    <t>Per well</t>
  </si>
  <si>
    <t>At destination</t>
  </si>
  <si>
    <t>Vol (µL)</t>
  </si>
  <si>
    <t>Info</t>
  </si>
  <si>
    <t>This step is pipetting standard &amp; diluent</t>
  </si>
  <si>
    <t>Please cover the microplate before incubation</t>
  </si>
  <si>
    <t>Reagent</t>
  </si>
  <si>
    <t>This step is adding reagent</t>
  </si>
  <si>
    <t>aspirate your well before washing</t>
  </si>
  <si>
    <t>Multichannel pipette with multidispense mode fits perfectly for this step</t>
  </si>
  <si>
    <t>This step is pipetting antibody</t>
  </si>
  <si>
    <t>This step is pipetting substrate solution</t>
  </si>
  <si>
    <t>This step is pipetting stop solution</t>
  </si>
  <si>
    <t>Instructions to use the .csv template</t>
  </si>
  <si>
    <t>The first 50 liquid handling steps will appear in CSV1.</t>
  </si>
  <si>
    <t>If you have more than 50 steps, then CSV2 will also have content.  If you have fewer than 50 steps, then you can ignore CSV2.</t>
  </si>
  <si>
    <t>B. Tap the import icon in the lower left-hand corner of the load screen</t>
  </si>
  <si>
    <t>C. From the import plan pop-up, select Tablet storage (.csv) and press Import</t>
  </si>
  <si>
    <t>D. From the file manager, select the CSV file you want to import</t>
  </si>
  <si>
    <t>E. Check that the file imported correctly into a pipetting plan, and then continue and complete your pooling</t>
  </si>
  <si>
    <t>F. Repeat these steps for each CSV</t>
  </si>
  <si>
    <t xml:space="preserve">1. Complete the protocol steps by indicating </t>
  </si>
  <si>
    <t>2. Enter your data in the "Std &amp; Samples" table in the "DATA" sheet</t>
  </si>
  <si>
    <t>3. Save the results in the EXPORT tab</t>
  </si>
  <si>
    <t>4. Transfer the CSV(s) to the Download directory on your tablet</t>
  </si>
  <si>
    <t>5. To import a CSV from PipettePilot®, follow these steps:</t>
  </si>
  <si>
    <r>
      <t xml:space="preserve">Step type: </t>
    </r>
    <r>
      <rPr>
        <b/>
        <sz val="11"/>
        <color rgb="FF006192"/>
        <rFont val="Calibri"/>
        <family val="2"/>
        <scheme val="minor"/>
      </rPr>
      <t>pipetting step</t>
    </r>
    <r>
      <rPr>
        <b/>
        <sz val="11"/>
        <color rgb="FF0070C0"/>
        <rFont val="Calibri"/>
        <family val="2"/>
        <scheme val="minor"/>
      </rPr>
      <t xml:space="preserve"> </t>
    </r>
    <r>
      <rPr>
        <sz val="11"/>
        <color rgb="FF000000"/>
        <rFont val="Calibri"/>
        <family val="2"/>
        <scheme val="minor"/>
      </rPr>
      <t xml:space="preserve">or </t>
    </r>
    <r>
      <rPr>
        <b/>
        <sz val="11"/>
        <color rgb="FF006192"/>
        <rFont val="Calibri"/>
        <family val="2"/>
        <scheme val="minor"/>
      </rPr>
      <t>action step</t>
    </r>
  </si>
  <si>
    <t>Step name</t>
  </si>
  <si>
    <t>Step volume in µL</t>
  </si>
  <si>
    <r>
      <t>Aspiration speed and dispense speed: from</t>
    </r>
    <r>
      <rPr>
        <sz val="11"/>
        <color rgb="FF006192"/>
        <rFont val="Calibri"/>
        <family val="2"/>
        <scheme val="minor"/>
      </rPr>
      <t xml:space="preserve"> </t>
    </r>
    <r>
      <rPr>
        <b/>
        <sz val="11"/>
        <color rgb="FF006192"/>
        <rFont val="Calibri"/>
        <family val="2"/>
        <scheme val="minor"/>
      </rPr>
      <t>1</t>
    </r>
    <r>
      <rPr>
        <sz val="11"/>
        <color rgb="FF000000"/>
        <rFont val="Calibri"/>
        <family val="2"/>
        <scheme val="minor"/>
      </rPr>
      <t xml:space="preserve"> (slower) to </t>
    </r>
    <r>
      <rPr>
        <b/>
        <sz val="11"/>
        <color rgb="FF006192"/>
        <rFont val="Calibri"/>
        <family val="2"/>
        <scheme val="minor"/>
      </rPr>
      <t>6</t>
    </r>
    <r>
      <rPr>
        <sz val="11"/>
        <color rgb="FF000000"/>
        <rFont val="Calibri"/>
        <family val="2"/>
        <scheme val="minor"/>
      </rPr>
      <t xml:space="preserve"> (faster)</t>
    </r>
  </si>
  <si>
    <t>Information that will be displayed on the execution screen during your run</t>
  </si>
  <si>
    <t>Your ELISA protocol is ready to run!</t>
  </si>
  <si>
    <t>Note: 
- When you save the CSV tabs, save them as CSV-formatted files.  Do not use CSV UTF-8 format.
- Each CSV save is a separate save-as operation. Go to the tab you want to save as a CSV before saving.
- If you also want to save the workbook, make sure to save it as a .xls or .xlsx format in addition to saving the CSVs.</t>
  </si>
  <si>
    <t>A. From the main screen, press Load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</si>
</sst>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2"/>
      <color rgb="FF00B05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6192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1"/>
      <color rgb="FF006192"/>
      <name val="Calibri"/>
      <family val="2"/>
      <scheme val="minor"/>
    </font>
    <font>
      <i/>
      <sz val="10"/>
      <name val="Calibri"/>
      <family val="2"/>
      <scheme val="minor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3">
    <xf numFmtId="0" fontId="0" fillId="0" borderId="0" xfId="0"/>
    <xf numFmtId="21" fontId="0" fillId="0" borderId="0" xfId="0" applyNumberFormat="1"/>
    <xf numFmtId="0" fontId="0" fillId="0" borderId="11" xfId="0" applyBorder="1" applyAlignment="1">
      <alignment horizontal="center"/>
    </xf>
    <xf numFmtId="0" fontId="19" fillId="0" borderId="0" xfId="0" applyFont="1"/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0" fillId="0" borderId="15" xfId="0" applyBorder="1"/>
    <xf numFmtId="0" fontId="0" fillId="0" borderId="0" xfId="0" applyAlignment="1">
      <alignment horizontal="center"/>
    </xf>
    <xf numFmtId="0" fontId="18" fillId="0" borderId="16" xfId="0" applyFont="1" applyBorder="1" applyAlignment="1">
      <alignment horizontal="center"/>
    </xf>
    <xf numFmtId="0" fontId="20" fillId="0" borderId="0" xfId="0" applyFont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/>
    <xf numFmtId="0" fontId="18" fillId="0" borderId="19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21" fillId="0" borderId="21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22" fillId="0" borderId="0" xfId="0" applyFont="1"/>
    <xf numFmtId="0" fontId="23" fillId="0" borderId="0" xfId="0" applyFont="1"/>
    <xf numFmtId="0" fontId="0" fillId="0" borderId="10" xfId="0" applyBorder="1"/>
    <xf numFmtId="0" fontId="0" fillId="0" borderId="0" xfId="0" applyFill="1" applyBorder="1"/>
    <xf numFmtId="0" fontId="18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6" xfId="0" applyBorder="1" applyAlignment="1">
      <alignment horizontal="center"/>
    </xf>
    <xf numFmtId="21" fontId="0" fillId="0" borderId="0" xfId="0" applyNumberFormat="1" applyBorder="1"/>
    <xf numFmtId="0" fontId="0" fillId="0" borderId="0" xfId="0" applyBorder="1"/>
    <xf numFmtId="0" fontId="0" fillId="0" borderId="21" xfId="0" applyBorder="1"/>
    <xf numFmtId="0" fontId="18" fillId="0" borderId="14" xfId="0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Border="1"/>
    <xf numFmtId="0" fontId="0" fillId="0" borderId="22" xfId="0" applyBorder="1"/>
    <xf numFmtId="0" fontId="0" fillId="0" borderId="17" xfId="0" applyBorder="1" applyAlignment="1">
      <alignment horizontal="center" wrapText="1"/>
    </xf>
    <xf numFmtId="0" fontId="24" fillId="0" borderId="0" xfId="0" applyFont="1"/>
    <xf numFmtId="0" fontId="25" fillId="0" borderId="0" xfId="0" applyFont="1" applyAlignment="1">
      <alignment horizontal="left" vertical="center" indent="5"/>
    </xf>
    <xf numFmtId="0" fontId="26" fillId="0" borderId="0" xfId="0" applyFont="1"/>
    <xf numFmtId="0" fontId="27" fillId="0" borderId="0" xfId="0" applyFont="1"/>
    <xf numFmtId="0" fontId="28" fillId="0" borderId="0" xfId="0" applyFont="1" applyAlignment="1">
      <alignment wrapText="1"/>
    </xf>
    <xf numFmtId="0" fontId="28" fillId="0" borderId="0" xfId="0" applyFont="1"/>
    <xf numFmtId="0" fontId="0" fillId="0" borderId="0" xfId="0" applyFont="1"/>
    <xf numFmtId="0" fontId="33" fillId="0" borderId="0" xfId="0" applyFont="1" applyAlignment="1">
      <alignment wrapText="1"/>
    </xf>
    <xf numFmtId="0" fontId="34" fillId="0" borderId="0" xfId="0" applyFont="1"/>
    <xf numFmtId="0" fontId="35" fillId="0" borderId="0" xfId="0" applyFont="1" applyAlignment="1">
      <alignment horizontal="left" vertical="center" indent="5"/>
    </xf>
    <xf numFmtId="0" fontId="36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6192"/>
      <color rgb="FF152C4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674914</xdr:colOff>
      <xdr:row>0</xdr:row>
      <xdr:rowOff>118532</xdr:rowOff>
    </xdr:from>
    <xdr:to>
      <xdr:col>13</xdr:col>
      <xdr:colOff>348343</xdr:colOff>
      <xdr:row>4</xdr:row>
      <xdr:rowOff>141514</xdr:rowOff>
    </xdr:to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D8F80B6A-A470-48A9-836A-41B26E1C2D5E}"/>
            </a:ext>
          </a:extLst>
        </xdr:cNvPr>
        <xdr:cNvSpPr txBox="1"/>
      </xdr:nvSpPr>
      <xdr:spPr>
        <a:xfrm>
          <a:off x="3167743" y="118532"/>
          <a:ext cx="8251371" cy="8067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2000" b="1" i="0" u="none" strike="noStrik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PipettePilot</a:t>
          </a:r>
          <a:r>
            <a:rPr lang="en-US" sz="2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 protocol </a:t>
          </a:r>
        </a:p>
        <a:p>
          <a:pPr algn="ctr"/>
          <a:r>
            <a:rPr lang="en-US" sz="2000" b="1" i="0" u="none" strike="noStrike" baseline="0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ELISA template</a:t>
          </a:r>
          <a:endParaRPr lang="en-US" sz="1800" b="1">
            <a:solidFill>
              <a:srgbClr val="0070C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B13F5-EA13-4670-A93F-C99C5EB9BA5C}">
  <dimension ref="A1:D27"/>
  <sheetViews>
    <sheetView tabSelected="1" topLeftCell="A9" workbookViewId="0">
      <selection activeCell="B27" sqref="A9:B27"/>
    </sheetView>
  </sheetViews>
  <sheetFormatPr defaultColWidth="11.42578125" defaultRowHeight="15" x14ac:dyDescent="0.25"/>
  <cols>
    <col min="2" max="2" width="103.42578125" customWidth="1"/>
  </cols>
  <sheetData>
    <row r="1" spans="1:4" ht="21" x14ac:dyDescent="0.35">
      <c r="A1" s="40" t="s">
        <v>96</v>
      </c>
    </row>
    <row r="2" spans="1:4" ht="21" x14ac:dyDescent="0.35">
      <c r="A2" s="32"/>
    </row>
    <row r="3" spans="1:4" ht="18.75" x14ac:dyDescent="0.3">
      <c r="A3" s="34" t="s">
        <v>104</v>
      </c>
    </row>
    <row r="4" spans="1:4" s="38" customFormat="1" x14ac:dyDescent="0.25">
      <c r="B4" s="36" t="s">
        <v>109</v>
      </c>
    </row>
    <row r="5" spans="1:4" s="38" customFormat="1" x14ac:dyDescent="0.25">
      <c r="B5" s="36" t="s">
        <v>110</v>
      </c>
    </row>
    <row r="6" spans="1:4" s="38" customFormat="1" x14ac:dyDescent="0.25">
      <c r="B6" s="36" t="s">
        <v>111</v>
      </c>
    </row>
    <row r="7" spans="1:4" s="38" customFormat="1" x14ac:dyDescent="0.25">
      <c r="B7" s="36" t="s">
        <v>112</v>
      </c>
    </row>
    <row r="8" spans="1:4" s="38" customFormat="1" x14ac:dyDescent="0.25">
      <c r="B8" s="36" t="s">
        <v>113</v>
      </c>
    </row>
    <row r="9" spans="1:4" ht="18.75" x14ac:dyDescent="0.25">
      <c r="A9" s="41"/>
      <c r="B9" s="37"/>
    </row>
    <row r="10" spans="1:4" ht="18.75" x14ac:dyDescent="0.3">
      <c r="A10" s="42" t="s">
        <v>105</v>
      </c>
      <c r="B10" s="37"/>
    </row>
    <row r="11" spans="1:4" ht="18.75" x14ac:dyDescent="0.3">
      <c r="A11" s="42"/>
      <c r="B11" s="37"/>
    </row>
    <row r="12" spans="1:4" ht="18.75" x14ac:dyDescent="0.3">
      <c r="A12" s="42" t="s">
        <v>106</v>
      </c>
      <c r="B12" s="35"/>
      <c r="D12" s="33"/>
    </row>
    <row r="13" spans="1:4" ht="15" customHeight="1" x14ac:dyDescent="0.25">
      <c r="A13" s="37"/>
      <c r="B13" s="37" t="s">
        <v>97</v>
      </c>
      <c r="D13" s="33"/>
    </row>
    <row r="14" spans="1:4" ht="15" customHeight="1" x14ac:dyDescent="0.25">
      <c r="A14" s="37"/>
      <c r="B14" s="36" t="s">
        <v>98</v>
      </c>
      <c r="D14" s="33"/>
    </row>
    <row r="15" spans="1:4" ht="51.75" x14ac:dyDescent="0.25">
      <c r="A15" s="37"/>
      <c r="B15" s="39" t="s">
        <v>115</v>
      </c>
      <c r="D15" s="33"/>
    </row>
    <row r="16" spans="1:4" x14ac:dyDescent="0.25">
      <c r="A16" s="37"/>
      <c r="B16" s="37"/>
    </row>
    <row r="17" spans="1:2" ht="18.75" x14ac:dyDescent="0.3">
      <c r="A17" s="42" t="s">
        <v>107</v>
      </c>
      <c r="B17" s="35"/>
    </row>
    <row r="18" spans="1:2" ht="18.75" x14ac:dyDescent="0.3">
      <c r="A18" s="42"/>
      <c r="B18" s="37"/>
    </row>
    <row r="19" spans="1:2" ht="18.75" x14ac:dyDescent="0.3">
      <c r="A19" s="42" t="s">
        <v>108</v>
      </c>
      <c r="B19" s="35"/>
    </row>
    <row r="20" spans="1:2" x14ac:dyDescent="0.25">
      <c r="A20" s="37"/>
      <c r="B20" s="37" t="s">
        <v>116</v>
      </c>
    </row>
    <row r="21" spans="1:2" x14ac:dyDescent="0.25">
      <c r="A21" s="37"/>
      <c r="B21" s="37" t="s">
        <v>99</v>
      </c>
    </row>
    <row r="22" spans="1:2" x14ac:dyDescent="0.25">
      <c r="A22" s="37"/>
      <c r="B22" s="37" t="s">
        <v>100</v>
      </c>
    </row>
    <row r="23" spans="1:2" x14ac:dyDescent="0.25">
      <c r="A23" s="37"/>
      <c r="B23" s="37" t="s">
        <v>101</v>
      </c>
    </row>
    <row r="24" spans="1:2" x14ac:dyDescent="0.25">
      <c r="A24" s="37"/>
      <c r="B24" s="37" t="s">
        <v>102</v>
      </c>
    </row>
    <row r="25" spans="1:2" x14ac:dyDescent="0.25">
      <c r="A25" s="37"/>
      <c r="B25" s="37" t="s">
        <v>103</v>
      </c>
    </row>
    <row r="26" spans="1:2" x14ac:dyDescent="0.25">
      <c r="A26" s="37"/>
      <c r="B26" s="37"/>
    </row>
    <row r="27" spans="1:2" ht="21" x14ac:dyDescent="0.35">
      <c r="A27" s="40" t="s">
        <v>114</v>
      </c>
      <c r="B27" s="37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5"/>
  <sheetViews>
    <sheetView zoomScale="70" workbookViewId="0">
      <selection activeCell="I11" sqref="I11"/>
    </sheetView>
  </sheetViews>
  <sheetFormatPr defaultColWidth="11.42578125" defaultRowHeight="15" x14ac:dyDescent="0.25"/>
  <cols>
    <col min="1" max="1" width="13.5703125" bestFit="1" customWidth="1"/>
    <col min="7" max="7" width="22.28515625" customWidth="1"/>
  </cols>
  <sheetData>
    <row r="1" spans="1:23" ht="15.75" x14ac:dyDescent="0.25">
      <c r="A1" s="25"/>
      <c r="B1" s="29"/>
      <c r="C1" s="28"/>
      <c r="D1" s="28"/>
      <c r="E1" s="28"/>
      <c r="F1" s="28"/>
    </row>
    <row r="2" spans="1:23" ht="15.75" x14ac:dyDescent="0.25">
      <c r="A2" s="25"/>
      <c r="B2" s="29"/>
      <c r="C2" s="22"/>
      <c r="D2" s="22"/>
      <c r="E2" s="22"/>
      <c r="F2" s="22"/>
    </row>
    <row r="3" spans="1:23" ht="15.75" x14ac:dyDescent="0.25">
      <c r="A3" s="25"/>
      <c r="B3" s="29"/>
      <c r="C3" s="25"/>
      <c r="D3" s="25"/>
      <c r="E3" s="25"/>
      <c r="F3" s="25"/>
    </row>
    <row r="4" spans="1:23" ht="15.75" thickBot="1" x14ac:dyDescent="0.3"/>
    <row r="5" spans="1:23" ht="24" thickBot="1" x14ac:dyDescent="0.4">
      <c r="B5" s="3" t="s">
        <v>60</v>
      </c>
      <c r="D5" s="23" t="s">
        <v>61</v>
      </c>
      <c r="E5" s="22"/>
      <c r="F5" s="22"/>
      <c r="L5" s="3" t="s">
        <v>62</v>
      </c>
    </row>
    <row r="6" spans="1:23" ht="16.5" thickBot="1" x14ac:dyDescent="0.3">
      <c r="A6" s="4" t="s">
        <v>77</v>
      </c>
      <c r="B6" s="5" t="s">
        <v>63</v>
      </c>
      <c r="C6" s="5" t="s">
        <v>85</v>
      </c>
      <c r="D6" s="5" t="s">
        <v>64</v>
      </c>
      <c r="E6" s="5" t="s">
        <v>79</v>
      </c>
      <c r="F6" s="5" t="s">
        <v>80</v>
      </c>
      <c r="G6" s="27" t="s">
        <v>86</v>
      </c>
      <c r="H6" s="21"/>
      <c r="I6" s="21"/>
      <c r="K6" s="7"/>
      <c r="L6" s="4">
        <v>1</v>
      </c>
      <c r="M6" s="5">
        <v>2</v>
      </c>
      <c r="N6" s="5">
        <v>3</v>
      </c>
      <c r="O6" s="5">
        <v>4</v>
      </c>
      <c r="P6" s="5">
        <v>5</v>
      </c>
      <c r="Q6" s="5">
        <v>6</v>
      </c>
      <c r="R6" s="5">
        <v>7</v>
      </c>
      <c r="S6" s="5">
        <v>8</v>
      </c>
      <c r="T6" s="5">
        <v>9</v>
      </c>
      <c r="U6" s="5">
        <v>10</v>
      </c>
      <c r="V6" s="5">
        <v>11</v>
      </c>
      <c r="W6" s="6">
        <v>12</v>
      </c>
    </row>
    <row r="7" spans="1:23" ht="30" x14ac:dyDescent="0.25">
      <c r="A7" s="12" t="s">
        <v>0</v>
      </c>
      <c r="B7" s="25" t="s">
        <v>89</v>
      </c>
      <c r="C7" s="22">
        <v>100</v>
      </c>
      <c r="D7" s="22">
        <v>1</v>
      </c>
      <c r="E7" s="22">
        <v>6</v>
      </c>
      <c r="F7" s="22">
        <v>6</v>
      </c>
      <c r="G7" s="31" t="s">
        <v>90</v>
      </c>
      <c r="H7" s="8"/>
      <c r="I7" s="8"/>
      <c r="K7" s="9" t="s">
        <v>6</v>
      </c>
      <c r="L7" s="10" t="s">
        <v>65</v>
      </c>
      <c r="M7" s="10" t="s">
        <v>65</v>
      </c>
      <c r="N7" s="8" t="s">
        <v>15</v>
      </c>
      <c r="O7" s="8" t="s">
        <v>15</v>
      </c>
      <c r="P7" s="8" t="s">
        <v>16</v>
      </c>
      <c r="Q7" s="8" t="s">
        <v>16</v>
      </c>
      <c r="R7" s="8" t="s">
        <v>17</v>
      </c>
      <c r="S7" s="8" t="s">
        <v>17</v>
      </c>
      <c r="T7" s="8" t="s">
        <v>18</v>
      </c>
      <c r="U7" s="8" t="s">
        <v>18</v>
      </c>
      <c r="V7" s="8" t="s">
        <v>19</v>
      </c>
      <c r="W7" s="11" t="s">
        <v>19</v>
      </c>
    </row>
    <row r="8" spans="1:23" ht="30" x14ac:dyDescent="0.25">
      <c r="A8" s="12" t="s">
        <v>0</v>
      </c>
      <c r="B8" s="25" t="s">
        <v>62</v>
      </c>
      <c r="C8" s="22">
        <v>200</v>
      </c>
      <c r="D8" s="22">
        <v>1</v>
      </c>
      <c r="E8" s="22">
        <v>6</v>
      </c>
      <c r="F8" s="22">
        <v>6</v>
      </c>
      <c r="G8" s="31" t="s">
        <v>87</v>
      </c>
      <c r="H8" s="8"/>
      <c r="I8" s="8"/>
      <c r="K8" s="13" t="s">
        <v>7</v>
      </c>
      <c r="L8" s="10" t="s">
        <v>66</v>
      </c>
      <c r="M8" s="10" t="s">
        <v>66</v>
      </c>
      <c r="N8" s="8" t="s">
        <v>20</v>
      </c>
      <c r="O8" s="8" t="s">
        <v>20</v>
      </c>
      <c r="P8" s="8" t="s">
        <v>21</v>
      </c>
      <c r="Q8" s="8" t="s">
        <v>21</v>
      </c>
      <c r="R8" s="8" t="s">
        <v>22</v>
      </c>
      <c r="S8" s="8" t="s">
        <v>22</v>
      </c>
      <c r="T8" s="8" t="s">
        <v>23</v>
      </c>
      <c r="U8" s="8" t="s">
        <v>23</v>
      </c>
      <c r="V8" s="8" t="s">
        <v>24</v>
      </c>
      <c r="W8" s="11" t="s">
        <v>24</v>
      </c>
    </row>
    <row r="9" spans="1:23" ht="45" x14ac:dyDescent="0.25">
      <c r="A9" s="12" t="s">
        <v>56</v>
      </c>
      <c r="B9" s="20" t="s">
        <v>78</v>
      </c>
      <c r="C9" s="24">
        <v>5.7870370370370366E-5</v>
      </c>
      <c r="D9" s="22">
        <v>1</v>
      </c>
      <c r="E9" s="22"/>
      <c r="F9" s="22"/>
      <c r="G9" s="31" t="s">
        <v>88</v>
      </c>
      <c r="H9" s="8"/>
      <c r="I9" s="8"/>
      <c r="K9" s="13" t="s">
        <v>8</v>
      </c>
      <c r="L9" s="10" t="s">
        <v>68</v>
      </c>
      <c r="M9" s="10" t="s">
        <v>68</v>
      </c>
      <c r="N9" s="8" t="s">
        <v>25</v>
      </c>
      <c r="O9" s="8" t="s">
        <v>25</v>
      </c>
      <c r="P9" s="8" t="s">
        <v>26</v>
      </c>
      <c r="Q9" s="8" t="s">
        <v>26</v>
      </c>
      <c r="R9" s="8" t="s">
        <v>27</v>
      </c>
      <c r="S9" s="8" t="s">
        <v>27</v>
      </c>
      <c r="T9" s="8" t="s">
        <v>28</v>
      </c>
      <c r="U9" s="8" t="s">
        <v>28</v>
      </c>
      <c r="V9" s="8" t="s">
        <v>29</v>
      </c>
      <c r="W9" s="11" t="s">
        <v>29</v>
      </c>
    </row>
    <row r="10" spans="1:23" ht="30" x14ac:dyDescent="0.25">
      <c r="A10" s="12" t="s">
        <v>0</v>
      </c>
      <c r="B10" s="25" t="s">
        <v>67</v>
      </c>
      <c r="C10" s="22">
        <v>250</v>
      </c>
      <c r="D10" s="22">
        <v>1</v>
      </c>
      <c r="E10" s="22">
        <v>6</v>
      </c>
      <c r="F10" s="22">
        <v>6</v>
      </c>
      <c r="G10" s="31" t="s">
        <v>91</v>
      </c>
      <c r="H10" s="8"/>
      <c r="I10" s="8"/>
      <c r="K10" s="13" t="s">
        <v>9</v>
      </c>
      <c r="L10" s="10" t="s">
        <v>70</v>
      </c>
      <c r="M10" s="10" t="s">
        <v>70</v>
      </c>
      <c r="N10" s="8" t="s">
        <v>30</v>
      </c>
      <c r="O10" s="8" t="s">
        <v>30</v>
      </c>
      <c r="P10" s="8" t="s">
        <v>31</v>
      </c>
      <c r="Q10" s="8" t="s">
        <v>31</v>
      </c>
      <c r="R10" s="8" t="s">
        <v>32</v>
      </c>
      <c r="S10" s="8" t="s">
        <v>32</v>
      </c>
      <c r="T10" s="8" t="s">
        <v>33</v>
      </c>
      <c r="U10" s="8" t="s">
        <v>33</v>
      </c>
      <c r="V10" s="8" t="s">
        <v>34</v>
      </c>
      <c r="W10" s="11" t="s">
        <v>34</v>
      </c>
    </row>
    <row r="11" spans="1:23" ht="60" x14ac:dyDescent="0.25">
      <c r="A11" s="12" t="s">
        <v>0</v>
      </c>
      <c r="B11" s="25" t="s">
        <v>69</v>
      </c>
      <c r="C11" s="22">
        <v>400</v>
      </c>
      <c r="D11" s="22">
        <v>3</v>
      </c>
      <c r="E11" s="22">
        <v>6</v>
      </c>
      <c r="F11" s="22">
        <v>6</v>
      </c>
      <c r="G11" s="31" t="s">
        <v>92</v>
      </c>
      <c r="H11" s="8"/>
      <c r="I11" s="8"/>
      <c r="K11" s="13" t="s">
        <v>10</v>
      </c>
      <c r="L11" s="10" t="s">
        <v>71</v>
      </c>
      <c r="M11" s="10" t="s">
        <v>71</v>
      </c>
      <c r="N11" s="8" t="s">
        <v>35</v>
      </c>
      <c r="O11" s="8" t="s">
        <v>35</v>
      </c>
      <c r="P11" s="8" t="s">
        <v>36</v>
      </c>
      <c r="Q11" s="8" t="s">
        <v>36</v>
      </c>
      <c r="R11" s="8" t="s">
        <v>37</v>
      </c>
      <c r="S11" s="8" t="s">
        <v>37</v>
      </c>
      <c r="T11" s="8" t="s">
        <v>38</v>
      </c>
      <c r="U11" s="8" t="s">
        <v>38</v>
      </c>
      <c r="V11" s="8" t="s">
        <v>39</v>
      </c>
      <c r="W11" s="11" t="s">
        <v>39</v>
      </c>
    </row>
    <row r="12" spans="1:23" ht="30" x14ac:dyDescent="0.25">
      <c r="A12" s="12" t="s">
        <v>0</v>
      </c>
      <c r="B12" s="25" t="s">
        <v>59</v>
      </c>
      <c r="C12" s="22">
        <v>200</v>
      </c>
      <c r="D12" s="22">
        <v>1</v>
      </c>
      <c r="E12" s="22">
        <v>6</v>
      </c>
      <c r="F12" s="22">
        <v>6</v>
      </c>
      <c r="G12" s="31" t="s">
        <v>93</v>
      </c>
      <c r="H12" s="8"/>
      <c r="I12" s="8"/>
      <c r="K12" s="13" t="s">
        <v>11</v>
      </c>
      <c r="L12" s="10" t="s">
        <v>73</v>
      </c>
      <c r="M12" s="10" t="s">
        <v>73</v>
      </c>
      <c r="N12" s="8" t="s">
        <v>40</v>
      </c>
      <c r="O12" s="8" t="s">
        <v>40</v>
      </c>
      <c r="P12" s="8" t="s">
        <v>41</v>
      </c>
      <c r="Q12" s="8" t="s">
        <v>41</v>
      </c>
      <c r="R12" s="8" t="s">
        <v>42</v>
      </c>
      <c r="S12" s="8" t="s">
        <v>42</v>
      </c>
      <c r="T12" s="8" t="s">
        <v>43</v>
      </c>
      <c r="U12" s="8" t="s">
        <v>43</v>
      </c>
      <c r="V12" s="8" t="s">
        <v>44</v>
      </c>
      <c r="W12" s="11" t="s">
        <v>44</v>
      </c>
    </row>
    <row r="13" spans="1:23" ht="45" x14ac:dyDescent="0.25">
      <c r="A13" s="12" t="s">
        <v>56</v>
      </c>
      <c r="B13" s="20" t="s">
        <v>81</v>
      </c>
      <c r="C13" s="24">
        <v>5.7870370370370366E-5</v>
      </c>
      <c r="D13" s="22">
        <v>1</v>
      </c>
      <c r="E13" s="22"/>
      <c r="F13" s="22"/>
      <c r="G13" s="31" t="s">
        <v>88</v>
      </c>
      <c r="H13" s="8"/>
      <c r="I13" s="8"/>
      <c r="K13" s="13" t="s">
        <v>12</v>
      </c>
      <c r="L13" s="10" t="s">
        <v>74</v>
      </c>
      <c r="M13" s="10" t="s">
        <v>74</v>
      </c>
      <c r="N13" s="8" t="s">
        <v>45</v>
      </c>
      <c r="O13" s="8" t="s">
        <v>45</v>
      </c>
      <c r="P13" s="8" t="s">
        <v>46</v>
      </c>
      <c r="Q13" s="8" t="s">
        <v>46</v>
      </c>
      <c r="R13" s="8" t="s">
        <v>47</v>
      </c>
      <c r="S13" s="8" t="s">
        <v>47</v>
      </c>
      <c r="T13" s="8" t="s">
        <v>48</v>
      </c>
      <c r="U13" s="8" t="s">
        <v>48</v>
      </c>
      <c r="V13" s="8" t="s">
        <v>49</v>
      </c>
      <c r="W13" s="11" t="s">
        <v>49</v>
      </c>
    </row>
    <row r="14" spans="1:23" ht="30.75" thickBot="1" x14ac:dyDescent="0.3">
      <c r="A14" s="12" t="s">
        <v>0</v>
      </c>
      <c r="B14" s="25" t="s">
        <v>72</v>
      </c>
      <c r="C14" s="22">
        <v>100</v>
      </c>
      <c r="D14" s="22">
        <v>1</v>
      </c>
      <c r="E14" s="22">
        <v>6</v>
      </c>
      <c r="F14" s="22">
        <v>6</v>
      </c>
      <c r="G14" s="31" t="s">
        <v>91</v>
      </c>
      <c r="H14" s="8"/>
      <c r="I14" s="8"/>
      <c r="K14" s="14" t="s">
        <v>13</v>
      </c>
      <c r="L14" s="15" t="s">
        <v>50</v>
      </c>
      <c r="M14" s="15" t="s">
        <v>50</v>
      </c>
      <c r="N14" s="16" t="s">
        <v>51</v>
      </c>
      <c r="O14" s="16" t="s">
        <v>51</v>
      </c>
      <c r="P14" s="16" t="s">
        <v>52</v>
      </c>
      <c r="Q14" s="16" t="s">
        <v>52</v>
      </c>
      <c r="R14" s="16" t="s">
        <v>53</v>
      </c>
      <c r="S14" s="16" t="s">
        <v>53</v>
      </c>
      <c r="T14" s="16" t="s">
        <v>54</v>
      </c>
      <c r="U14" s="16" t="s">
        <v>54</v>
      </c>
      <c r="V14" s="16" t="s">
        <v>55</v>
      </c>
      <c r="W14" s="2" t="s">
        <v>55</v>
      </c>
    </row>
    <row r="15" spans="1:23" ht="60" x14ac:dyDescent="0.25">
      <c r="A15" s="12" t="s">
        <v>0</v>
      </c>
      <c r="B15" s="25" t="s">
        <v>69</v>
      </c>
      <c r="C15" s="22">
        <v>400</v>
      </c>
      <c r="D15" s="22">
        <v>3</v>
      </c>
      <c r="E15" s="22">
        <v>6</v>
      </c>
      <c r="F15" s="22">
        <v>6</v>
      </c>
      <c r="G15" s="31" t="s">
        <v>92</v>
      </c>
      <c r="H15" s="8"/>
      <c r="I15" s="8"/>
    </row>
    <row r="16" spans="1:23" ht="30" x14ac:dyDescent="0.25">
      <c r="A16" s="12" t="s">
        <v>0</v>
      </c>
      <c r="B16" s="25" t="s">
        <v>75</v>
      </c>
      <c r="C16" s="22">
        <v>100</v>
      </c>
      <c r="D16" s="22">
        <v>1</v>
      </c>
      <c r="E16" s="22">
        <v>6</v>
      </c>
      <c r="F16" s="22">
        <v>6</v>
      </c>
      <c r="G16" s="31" t="s">
        <v>94</v>
      </c>
      <c r="H16" s="8"/>
      <c r="I16" s="8"/>
    </row>
    <row r="17" spans="1:11" ht="45" x14ac:dyDescent="0.25">
      <c r="A17" s="12" t="s">
        <v>56</v>
      </c>
      <c r="B17" s="20" t="s">
        <v>82</v>
      </c>
      <c r="C17" s="24">
        <v>5.7870370370370366E-5</v>
      </c>
      <c r="D17" s="22">
        <v>1</v>
      </c>
      <c r="E17" s="22"/>
      <c r="F17" s="22"/>
      <c r="G17" s="31" t="s">
        <v>88</v>
      </c>
      <c r="H17" s="8"/>
      <c r="I17" s="8"/>
    </row>
    <row r="18" spans="1:11" ht="32.25" x14ac:dyDescent="0.4">
      <c r="A18" s="12" t="s">
        <v>0</v>
      </c>
      <c r="B18" s="25" t="s">
        <v>76</v>
      </c>
      <c r="C18" s="22">
        <v>50</v>
      </c>
      <c r="D18" s="22">
        <v>1</v>
      </c>
      <c r="E18" s="22">
        <v>6</v>
      </c>
      <c r="F18" s="22">
        <v>6</v>
      </c>
      <c r="G18" s="31" t="s">
        <v>95</v>
      </c>
      <c r="H18" s="8"/>
      <c r="I18" s="8"/>
      <c r="K18" s="17"/>
    </row>
    <row r="19" spans="1:11" x14ac:dyDescent="0.25">
      <c r="G19" s="11"/>
      <c r="H19" s="8"/>
      <c r="I19" s="8"/>
    </row>
    <row r="20" spans="1:11" ht="18.75" x14ac:dyDescent="0.3">
      <c r="A20" s="12"/>
      <c r="B20" s="25"/>
      <c r="C20" s="22"/>
      <c r="D20" s="22"/>
      <c r="E20" s="22"/>
      <c r="F20" s="22"/>
      <c r="G20" s="11"/>
      <c r="H20" s="8"/>
      <c r="I20" s="8"/>
      <c r="K20" s="18"/>
    </row>
    <row r="21" spans="1:11" ht="18.75" x14ac:dyDescent="0.3">
      <c r="A21" s="12"/>
      <c r="B21" s="25"/>
      <c r="C21" s="22"/>
      <c r="D21" s="22"/>
      <c r="E21" s="22"/>
      <c r="F21" s="22"/>
      <c r="G21" s="11"/>
      <c r="H21" s="8"/>
      <c r="I21" s="8"/>
      <c r="K21" s="18"/>
    </row>
    <row r="22" spans="1:11" ht="18.75" x14ac:dyDescent="0.3">
      <c r="A22" s="12"/>
      <c r="B22" s="25"/>
      <c r="C22" s="22"/>
      <c r="D22" s="22"/>
      <c r="E22" s="22"/>
      <c r="F22" s="22"/>
      <c r="G22" s="11"/>
      <c r="H22" s="8"/>
      <c r="I22" s="8"/>
      <c r="K22" s="18"/>
    </row>
    <row r="23" spans="1:11" ht="18.75" x14ac:dyDescent="0.3">
      <c r="A23" s="12"/>
      <c r="B23" s="25"/>
      <c r="C23" s="22"/>
      <c r="D23" s="22"/>
      <c r="E23" s="22"/>
      <c r="F23" s="22"/>
      <c r="G23" s="11"/>
      <c r="H23" s="8"/>
      <c r="I23" s="8"/>
      <c r="K23" s="18"/>
    </row>
    <row r="24" spans="1:11" x14ac:dyDescent="0.25">
      <c r="A24" s="12"/>
      <c r="B24" s="25"/>
      <c r="C24" s="22"/>
      <c r="D24" s="22"/>
      <c r="E24" s="22"/>
      <c r="F24" s="22"/>
      <c r="G24" s="11"/>
    </row>
    <row r="25" spans="1:11" ht="15.75" thickBot="1" x14ac:dyDescent="0.3">
      <c r="A25" s="19"/>
      <c r="B25" s="26"/>
      <c r="C25" s="16"/>
      <c r="D25" s="16"/>
      <c r="E25" s="16"/>
      <c r="F25" s="16"/>
      <c r="G25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40"/>
  <sheetViews>
    <sheetView topLeftCell="A233" zoomScale="71" workbookViewId="0">
      <selection activeCell="A247" sqref="A247"/>
    </sheetView>
  </sheetViews>
  <sheetFormatPr defaultColWidth="11.42578125" defaultRowHeight="15" x14ac:dyDescent="0.25"/>
  <cols>
    <col min="1" max="1" width="15.140625" customWidth="1"/>
    <col min="2" max="2" width="13.7109375" bestFit="1" customWidth="1"/>
    <col min="3" max="13" width="13.85546875" customWidth="1"/>
  </cols>
  <sheetData>
    <row r="1" spans="1:14" x14ac:dyDescent="0.25">
      <c r="A1">
        <v>4</v>
      </c>
      <c r="B1">
        <v>22</v>
      </c>
    </row>
    <row r="2" spans="1:14" x14ac:dyDescent="0.25">
      <c r="A2" t="s">
        <v>0</v>
      </c>
      <c r="B2" t="str">
        <f>DATA!B7</f>
        <v>Reagent</v>
      </c>
      <c r="C2">
        <f>DATA!C7</f>
        <v>100</v>
      </c>
      <c r="D2">
        <v>8</v>
      </c>
      <c r="E2">
        <v>12</v>
      </c>
      <c r="F2" t="s">
        <v>1</v>
      </c>
      <c r="G2" t="s">
        <v>2</v>
      </c>
      <c r="H2" t="str">
        <f>DATA!G7</f>
        <v>This step is adding reagent</v>
      </c>
      <c r="I2">
        <f>DATA!E7</f>
        <v>6</v>
      </c>
      <c r="J2">
        <f>DATA!F7</f>
        <v>6</v>
      </c>
      <c r="K2" t="s">
        <v>3</v>
      </c>
      <c r="L2" t="s">
        <v>4</v>
      </c>
      <c r="M2" t="s">
        <v>5</v>
      </c>
      <c r="N2" t="s">
        <v>5</v>
      </c>
    </row>
    <row r="3" spans="1:14" x14ac:dyDescent="0.25">
      <c r="M3" t="s">
        <v>83</v>
      </c>
      <c r="N3" t="s">
        <v>84</v>
      </c>
    </row>
    <row r="4" spans="1:14" x14ac:dyDescent="0.25">
      <c r="B4">
        <v>1</v>
      </c>
      <c r="C4">
        <v>2</v>
      </c>
      <c r="D4">
        <v>3</v>
      </c>
      <c r="E4">
        <v>4</v>
      </c>
      <c r="F4">
        <v>5</v>
      </c>
      <c r="G4">
        <v>6</v>
      </c>
      <c r="H4">
        <v>7</v>
      </c>
      <c r="I4">
        <v>8</v>
      </c>
      <c r="J4">
        <v>9</v>
      </c>
      <c r="K4">
        <v>10</v>
      </c>
      <c r="L4">
        <v>11</v>
      </c>
      <c r="M4">
        <v>12</v>
      </c>
    </row>
    <row r="5" spans="1:14" x14ac:dyDescent="0.25">
      <c r="A5" t="s">
        <v>6</v>
      </c>
      <c r="B5" s="30" t="str">
        <f>IF(DATA!L7&lt;&gt;"",Export!$B$2,"")</f>
        <v>Reagent</v>
      </c>
      <c r="C5" s="30" t="str">
        <f>IF(DATA!M7&lt;&gt;"",Export!$B$2,"")</f>
        <v>Reagent</v>
      </c>
      <c r="D5" s="30" t="str">
        <f>IF(DATA!N7&lt;&gt;"",Export!$B$2,"")</f>
        <v>Reagent</v>
      </c>
      <c r="E5" s="30" t="str">
        <f>IF(DATA!O7&lt;&gt;"",Export!$B$2,"")</f>
        <v>Reagent</v>
      </c>
      <c r="F5" s="30" t="str">
        <f>IF(DATA!P7&lt;&gt;"",Export!$B$2,"")</f>
        <v>Reagent</v>
      </c>
      <c r="G5" s="30" t="str">
        <f>IF(DATA!Q7&lt;&gt;"",Export!$B$2,"")</f>
        <v>Reagent</v>
      </c>
      <c r="H5" s="30" t="str">
        <f>IF(DATA!R7&lt;&gt;"",Export!$B$2,"")</f>
        <v>Reagent</v>
      </c>
      <c r="I5" s="30" t="str">
        <f>IF(DATA!S7&lt;&gt;"",Export!$B$2,"")</f>
        <v>Reagent</v>
      </c>
      <c r="J5" s="30" t="str">
        <f>IF(DATA!T7&lt;&gt;"",Export!$B$2,"")</f>
        <v>Reagent</v>
      </c>
      <c r="K5" s="30" t="str">
        <f>IF(DATA!U7&lt;&gt;"",Export!$B$2,"")</f>
        <v>Reagent</v>
      </c>
      <c r="L5" s="30" t="str">
        <f>IF(DATA!V7&lt;&gt;"",Export!$B$2,"")</f>
        <v>Reagent</v>
      </c>
      <c r="M5" s="30" t="str">
        <f>IF(DATA!W7&lt;&gt;"",Export!$B$2,"")</f>
        <v>Reagent</v>
      </c>
    </row>
    <row r="6" spans="1:14" x14ac:dyDescent="0.25">
      <c r="A6" t="s">
        <v>7</v>
      </c>
      <c r="B6" s="30" t="str">
        <f>IF(DATA!L8&lt;&gt;"",Export!$B$2,"")</f>
        <v>Reagent</v>
      </c>
      <c r="C6" s="30" t="str">
        <f>IF(DATA!M8&lt;&gt;"",Export!$B$2,"")</f>
        <v>Reagent</v>
      </c>
      <c r="D6" s="30" t="str">
        <f>IF(DATA!N8&lt;&gt;"",Export!$B$2,"")</f>
        <v>Reagent</v>
      </c>
      <c r="E6" s="30" t="str">
        <f>IF(DATA!O8&lt;&gt;"",Export!$B$2,"")</f>
        <v>Reagent</v>
      </c>
      <c r="F6" s="30" t="str">
        <f>IF(DATA!P8&lt;&gt;"",Export!$B$2,"")</f>
        <v>Reagent</v>
      </c>
      <c r="G6" s="30" t="str">
        <f>IF(DATA!Q8&lt;&gt;"",Export!$B$2,"")</f>
        <v>Reagent</v>
      </c>
      <c r="H6" s="30" t="str">
        <f>IF(DATA!R8&lt;&gt;"",Export!$B$2,"")</f>
        <v>Reagent</v>
      </c>
      <c r="I6" s="30" t="str">
        <f>IF(DATA!S8&lt;&gt;"",Export!$B$2,"")</f>
        <v>Reagent</v>
      </c>
      <c r="J6" s="30" t="str">
        <f>IF(DATA!T8&lt;&gt;"",Export!$B$2,"")</f>
        <v>Reagent</v>
      </c>
      <c r="K6" s="30" t="str">
        <f>IF(DATA!U8&lt;&gt;"",Export!$B$2,"")</f>
        <v>Reagent</v>
      </c>
      <c r="L6" s="30" t="str">
        <f>IF(DATA!V8&lt;&gt;"",Export!$B$2,"")</f>
        <v>Reagent</v>
      </c>
      <c r="M6" s="30" t="str">
        <f>IF(DATA!W8&lt;&gt;"",Export!$B$2,"")</f>
        <v>Reagent</v>
      </c>
    </row>
    <row r="7" spans="1:14" x14ac:dyDescent="0.25">
      <c r="A7" t="s">
        <v>8</v>
      </c>
      <c r="B7" s="30" t="str">
        <f>IF(DATA!L9&lt;&gt;"",Export!$B$2,"")</f>
        <v>Reagent</v>
      </c>
      <c r="C7" s="30" t="str">
        <f>IF(DATA!M9&lt;&gt;"",Export!$B$2,"")</f>
        <v>Reagent</v>
      </c>
      <c r="D7" s="30" t="str">
        <f>IF(DATA!N9&lt;&gt;"",Export!$B$2,"")</f>
        <v>Reagent</v>
      </c>
      <c r="E7" s="30" t="str">
        <f>IF(DATA!O9&lt;&gt;"",Export!$B$2,"")</f>
        <v>Reagent</v>
      </c>
      <c r="F7" s="30" t="str">
        <f>IF(DATA!P9&lt;&gt;"",Export!$B$2,"")</f>
        <v>Reagent</v>
      </c>
      <c r="G7" s="30" t="str">
        <f>IF(DATA!Q9&lt;&gt;"",Export!$B$2,"")</f>
        <v>Reagent</v>
      </c>
      <c r="H7" s="30" t="str">
        <f>IF(DATA!R9&lt;&gt;"",Export!$B$2,"")</f>
        <v>Reagent</v>
      </c>
      <c r="I7" s="30" t="str">
        <f>IF(DATA!S9&lt;&gt;"",Export!$B$2,"")</f>
        <v>Reagent</v>
      </c>
      <c r="J7" s="30" t="str">
        <f>IF(DATA!T9&lt;&gt;"",Export!$B$2,"")</f>
        <v>Reagent</v>
      </c>
      <c r="K7" s="30" t="str">
        <f>IF(DATA!U9&lt;&gt;"",Export!$B$2,"")</f>
        <v>Reagent</v>
      </c>
      <c r="L7" s="30" t="str">
        <f>IF(DATA!V9&lt;&gt;"",Export!$B$2,"")</f>
        <v>Reagent</v>
      </c>
      <c r="M7" s="30" t="str">
        <f>IF(DATA!W9&lt;&gt;"",Export!$B$2,"")</f>
        <v>Reagent</v>
      </c>
    </row>
    <row r="8" spans="1:14" x14ac:dyDescent="0.25">
      <c r="A8" t="s">
        <v>9</v>
      </c>
      <c r="B8" s="30" t="str">
        <f>IF(DATA!L10&lt;&gt;"",Export!$B$2,"")</f>
        <v>Reagent</v>
      </c>
      <c r="C8" s="30" t="str">
        <f>IF(DATA!M10&lt;&gt;"",Export!$B$2,"")</f>
        <v>Reagent</v>
      </c>
      <c r="D8" s="30" t="str">
        <f>IF(DATA!N10&lt;&gt;"",Export!$B$2,"")</f>
        <v>Reagent</v>
      </c>
      <c r="E8" s="30" t="str">
        <f>IF(DATA!O10&lt;&gt;"",Export!$B$2,"")</f>
        <v>Reagent</v>
      </c>
      <c r="F8" s="30" t="str">
        <f>IF(DATA!P10&lt;&gt;"",Export!$B$2,"")</f>
        <v>Reagent</v>
      </c>
      <c r="G8" s="30" t="str">
        <f>IF(DATA!Q10&lt;&gt;"",Export!$B$2,"")</f>
        <v>Reagent</v>
      </c>
      <c r="H8" s="30" t="str">
        <f>IF(DATA!R10&lt;&gt;"",Export!$B$2,"")</f>
        <v>Reagent</v>
      </c>
      <c r="I8" s="30" t="str">
        <f>IF(DATA!S10&lt;&gt;"",Export!$B$2,"")</f>
        <v>Reagent</v>
      </c>
      <c r="J8" s="30" t="str">
        <f>IF(DATA!T10&lt;&gt;"",Export!$B$2,"")</f>
        <v>Reagent</v>
      </c>
      <c r="K8" s="30" t="str">
        <f>IF(DATA!U10&lt;&gt;"",Export!$B$2,"")</f>
        <v>Reagent</v>
      </c>
      <c r="L8" s="30" t="str">
        <f>IF(DATA!V10&lt;&gt;"",Export!$B$2,"")</f>
        <v>Reagent</v>
      </c>
      <c r="M8" s="30" t="str">
        <f>IF(DATA!W10&lt;&gt;"",Export!$B$2,"")</f>
        <v>Reagent</v>
      </c>
    </row>
    <row r="9" spans="1:14" x14ac:dyDescent="0.25">
      <c r="A9" t="s">
        <v>10</v>
      </c>
      <c r="B9" s="30" t="str">
        <f>IF(DATA!L11&lt;&gt;"",Export!$B$2,"")</f>
        <v>Reagent</v>
      </c>
      <c r="C9" s="30" t="str">
        <f>IF(DATA!M11&lt;&gt;"",Export!$B$2,"")</f>
        <v>Reagent</v>
      </c>
      <c r="D9" s="30" t="str">
        <f>IF(DATA!N11&lt;&gt;"",Export!$B$2,"")</f>
        <v>Reagent</v>
      </c>
      <c r="E9" s="30" t="str">
        <f>IF(DATA!O11&lt;&gt;"",Export!$B$2,"")</f>
        <v>Reagent</v>
      </c>
      <c r="F9" s="30" t="str">
        <f>IF(DATA!P11&lt;&gt;"",Export!$B$2,"")</f>
        <v>Reagent</v>
      </c>
      <c r="G9" s="30" t="str">
        <f>IF(DATA!Q11&lt;&gt;"",Export!$B$2,"")</f>
        <v>Reagent</v>
      </c>
      <c r="H9" s="30" t="str">
        <f>IF(DATA!R11&lt;&gt;"",Export!$B$2,"")</f>
        <v>Reagent</v>
      </c>
      <c r="I9" s="30" t="str">
        <f>IF(DATA!S11&lt;&gt;"",Export!$B$2,"")</f>
        <v>Reagent</v>
      </c>
      <c r="J9" s="30" t="str">
        <f>IF(DATA!T11&lt;&gt;"",Export!$B$2,"")</f>
        <v>Reagent</v>
      </c>
      <c r="K9" s="30" t="str">
        <f>IF(DATA!U11&lt;&gt;"",Export!$B$2,"")</f>
        <v>Reagent</v>
      </c>
      <c r="L9" s="30" t="str">
        <f>IF(DATA!V11&lt;&gt;"",Export!$B$2,"")</f>
        <v>Reagent</v>
      </c>
      <c r="M9" s="30" t="str">
        <f>IF(DATA!W11&lt;&gt;"",Export!$B$2,"")</f>
        <v>Reagent</v>
      </c>
    </row>
    <row r="10" spans="1:14" x14ac:dyDescent="0.25">
      <c r="A10" t="s">
        <v>11</v>
      </c>
      <c r="B10" s="30" t="str">
        <f>IF(DATA!L12&lt;&gt;"",Export!$B$2,"")</f>
        <v>Reagent</v>
      </c>
      <c r="C10" s="30" t="str">
        <f>IF(DATA!M12&lt;&gt;"",Export!$B$2,"")</f>
        <v>Reagent</v>
      </c>
      <c r="D10" s="30" t="str">
        <f>IF(DATA!N12&lt;&gt;"",Export!$B$2,"")</f>
        <v>Reagent</v>
      </c>
      <c r="E10" s="30" t="str">
        <f>IF(DATA!O12&lt;&gt;"",Export!$B$2,"")</f>
        <v>Reagent</v>
      </c>
      <c r="F10" s="30" t="str">
        <f>IF(DATA!P12&lt;&gt;"",Export!$B$2,"")</f>
        <v>Reagent</v>
      </c>
      <c r="G10" s="30" t="str">
        <f>IF(DATA!Q12&lt;&gt;"",Export!$B$2,"")</f>
        <v>Reagent</v>
      </c>
      <c r="H10" s="30" t="str">
        <f>IF(DATA!R12&lt;&gt;"",Export!$B$2,"")</f>
        <v>Reagent</v>
      </c>
      <c r="I10" s="30" t="str">
        <f>IF(DATA!S12&lt;&gt;"",Export!$B$2,"")</f>
        <v>Reagent</v>
      </c>
      <c r="J10" s="30" t="str">
        <f>IF(DATA!T12&lt;&gt;"",Export!$B$2,"")</f>
        <v>Reagent</v>
      </c>
      <c r="K10" s="30" t="str">
        <f>IF(DATA!U12&lt;&gt;"",Export!$B$2,"")</f>
        <v>Reagent</v>
      </c>
      <c r="L10" s="30" t="str">
        <f>IF(DATA!V12&lt;&gt;"",Export!$B$2,"")</f>
        <v>Reagent</v>
      </c>
      <c r="M10" s="30" t="str">
        <f>IF(DATA!W12&lt;&gt;"",Export!$B$2,"")</f>
        <v>Reagent</v>
      </c>
    </row>
    <row r="11" spans="1:14" x14ac:dyDescent="0.25">
      <c r="A11" t="s">
        <v>12</v>
      </c>
      <c r="B11" s="30" t="str">
        <f>IF(DATA!L13&lt;&gt;"",Export!$B$2,"")</f>
        <v>Reagent</v>
      </c>
      <c r="C11" s="30" t="str">
        <f>IF(DATA!M13&lt;&gt;"",Export!$B$2,"")</f>
        <v>Reagent</v>
      </c>
      <c r="D11" s="30" t="str">
        <f>IF(DATA!N13&lt;&gt;"",Export!$B$2,"")</f>
        <v>Reagent</v>
      </c>
      <c r="E11" s="30" t="str">
        <f>IF(DATA!O13&lt;&gt;"",Export!$B$2,"")</f>
        <v>Reagent</v>
      </c>
      <c r="F11" s="30" t="str">
        <f>IF(DATA!P13&lt;&gt;"",Export!$B$2,"")</f>
        <v>Reagent</v>
      </c>
      <c r="G11" s="30" t="str">
        <f>IF(DATA!Q13&lt;&gt;"",Export!$B$2,"")</f>
        <v>Reagent</v>
      </c>
      <c r="H11" s="30" t="str">
        <f>IF(DATA!R13&lt;&gt;"",Export!$B$2,"")</f>
        <v>Reagent</v>
      </c>
      <c r="I11" s="30" t="str">
        <f>IF(DATA!S13&lt;&gt;"",Export!$B$2,"")</f>
        <v>Reagent</v>
      </c>
      <c r="J11" s="30" t="str">
        <f>IF(DATA!T13&lt;&gt;"",Export!$B$2,"")</f>
        <v>Reagent</v>
      </c>
      <c r="K11" s="30" t="str">
        <f>IF(DATA!U13&lt;&gt;"",Export!$B$2,"")</f>
        <v>Reagent</v>
      </c>
      <c r="L11" s="30" t="str">
        <f>IF(DATA!V13&lt;&gt;"",Export!$B$2,"")</f>
        <v>Reagent</v>
      </c>
      <c r="M11" s="30" t="str">
        <f>IF(DATA!W13&lt;&gt;"",Export!$B$2,"")</f>
        <v>Reagent</v>
      </c>
    </row>
    <row r="12" spans="1:14" x14ac:dyDescent="0.25">
      <c r="A12" t="s">
        <v>13</v>
      </c>
      <c r="B12" s="30" t="str">
        <f>IF(DATA!L14&lt;&gt;"",Export!$B$2,"")</f>
        <v>Reagent</v>
      </c>
      <c r="C12" s="30" t="str">
        <f>IF(DATA!M14&lt;&gt;"",Export!$B$2,"")</f>
        <v>Reagent</v>
      </c>
      <c r="D12" s="30" t="str">
        <f>IF(DATA!N14&lt;&gt;"",Export!$B$2,"")</f>
        <v>Reagent</v>
      </c>
      <c r="E12" s="30" t="str">
        <f>IF(DATA!O14&lt;&gt;"",Export!$B$2,"")</f>
        <v>Reagent</v>
      </c>
      <c r="F12" s="30" t="str">
        <f>IF(DATA!P14&lt;&gt;"",Export!$B$2,"")</f>
        <v>Reagent</v>
      </c>
      <c r="G12" s="30" t="str">
        <f>IF(DATA!Q14&lt;&gt;"",Export!$B$2,"")</f>
        <v>Reagent</v>
      </c>
      <c r="H12" s="30" t="str">
        <f>IF(DATA!R14&lt;&gt;"",Export!$B$2,"")</f>
        <v>Reagent</v>
      </c>
      <c r="I12" s="30" t="str">
        <f>IF(DATA!S14&lt;&gt;"",Export!$B$2,"")</f>
        <v>Reagent</v>
      </c>
      <c r="J12" s="30" t="str">
        <f>IF(DATA!T14&lt;&gt;"",Export!$B$2,"")</f>
        <v>Reagent</v>
      </c>
      <c r="K12" s="30" t="str">
        <f>IF(DATA!U14&lt;&gt;"",Export!$B$2,"")</f>
        <v>Reagent</v>
      </c>
      <c r="L12" s="30" t="str">
        <f>IF(DATA!V14&lt;&gt;"",Export!$B$2,"")</f>
        <v>Reagent</v>
      </c>
      <c r="M12" s="30" t="str">
        <f>IF(DATA!W14&lt;&gt;"",Export!$B$2,"")</f>
        <v>Reagent</v>
      </c>
    </row>
    <row r="14" spans="1:14" x14ac:dyDescent="0.25">
      <c r="A14" t="s">
        <v>0</v>
      </c>
      <c r="B14" t="str">
        <f>DATA!B8</f>
        <v>Std &amp; Samples</v>
      </c>
      <c r="C14">
        <f>DATA!C8</f>
        <v>200</v>
      </c>
      <c r="D14">
        <v>8</v>
      </c>
      <c r="E14">
        <v>12</v>
      </c>
      <c r="F14" t="s">
        <v>1</v>
      </c>
      <c r="G14" t="s">
        <v>14</v>
      </c>
      <c r="H14" t="str">
        <f>DATA!G8</f>
        <v>This step is pipetting standard &amp; diluent</v>
      </c>
      <c r="I14">
        <f>DATA!E8</f>
        <v>6</v>
      </c>
      <c r="J14">
        <f>DATA!F8</f>
        <v>6</v>
      </c>
      <c r="K14" t="s">
        <v>3</v>
      </c>
      <c r="L14" t="s">
        <v>4</v>
      </c>
      <c r="M14" t="s">
        <v>5</v>
      </c>
      <c r="N14" t="s">
        <v>5</v>
      </c>
    </row>
    <row r="15" spans="1:14" x14ac:dyDescent="0.25">
      <c r="M15" t="s">
        <v>83</v>
      </c>
      <c r="N15" t="s">
        <v>84</v>
      </c>
    </row>
    <row r="16" spans="1:14" x14ac:dyDescent="0.25">
      <c r="B16">
        <v>1</v>
      </c>
      <c r="C16">
        <v>2</v>
      </c>
      <c r="D16">
        <v>3</v>
      </c>
      <c r="E16">
        <v>4</v>
      </c>
      <c r="F16">
        <v>5</v>
      </c>
      <c r="G16">
        <v>6</v>
      </c>
      <c r="H16">
        <v>7</v>
      </c>
      <c r="I16">
        <v>8</v>
      </c>
      <c r="J16">
        <v>9</v>
      </c>
      <c r="K16">
        <v>10</v>
      </c>
      <c r="L16">
        <v>11</v>
      </c>
      <c r="M16">
        <v>12</v>
      </c>
    </row>
    <row r="17" spans="1:14" x14ac:dyDescent="0.25">
      <c r="A17" t="s">
        <v>6</v>
      </c>
      <c r="B17" s="30" t="str">
        <f>IF(DATA!L7&lt;&gt;"",DATA!L7,"")</f>
        <v>Std 1</v>
      </c>
      <c r="C17" s="30" t="str">
        <f>IF(DATA!M7&lt;&gt;"",DATA!M7,"")</f>
        <v>Std 1</v>
      </c>
      <c r="D17" s="30" t="str">
        <f>IF(DATA!N7&lt;&gt;"",DATA!N7,"")</f>
        <v>Sample 1</v>
      </c>
      <c r="E17" s="30" t="str">
        <f>IF(DATA!O7&lt;&gt;"",DATA!O7,"")</f>
        <v>Sample 1</v>
      </c>
      <c r="F17" s="30" t="str">
        <f>IF(DATA!P7&lt;&gt;"",DATA!P7,"")</f>
        <v>Sample 9</v>
      </c>
      <c r="G17" s="30" t="str">
        <f>IF(DATA!Q7&lt;&gt;"",DATA!Q7,"")</f>
        <v>Sample 9</v>
      </c>
      <c r="H17" s="30" t="str">
        <f>IF(DATA!R7&lt;&gt;"",DATA!R7,"")</f>
        <v>Sample 17</v>
      </c>
      <c r="I17" s="30" t="str">
        <f>IF(DATA!S7&lt;&gt;"",DATA!S7,"")</f>
        <v>Sample 17</v>
      </c>
      <c r="J17" s="30" t="str">
        <f>IF(DATA!T7&lt;&gt;"",DATA!T7,"")</f>
        <v>Sample 25</v>
      </c>
      <c r="K17" s="30" t="str">
        <f>IF(DATA!U7&lt;&gt;"",DATA!U7,"")</f>
        <v>Sample 25</v>
      </c>
      <c r="L17" s="30" t="str">
        <f>IF(DATA!V7&lt;&gt;"",DATA!V7,"")</f>
        <v>Sample 33</v>
      </c>
      <c r="M17" s="30" t="str">
        <f>IF(DATA!W7&lt;&gt;"",DATA!W7,"")</f>
        <v>Sample 33</v>
      </c>
    </row>
    <row r="18" spans="1:14" x14ac:dyDescent="0.25">
      <c r="A18" t="s">
        <v>7</v>
      </c>
      <c r="B18" s="30" t="str">
        <f>IF(DATA!L8&lt;&gt;"",DATA!L8,"")</f>
        <v>Std 2</v>
      </c>
      <c r="C18" s="30" t="str">
        <f>IF(DATA!M8&lt;&gt;"",DATA!M8,"")</f>
        <v>Std 2</v>
      </c>
      <c r="D18" s="30" t="str">
        <f>IF(DATA!N8&lt;&gt;"",DATA!N8,"")</f>
        <v>Sample 2</v>
      </c>
      <c r="E18" s="30" t="str">
        <f>IF(DATA!O8&lt;&gt;"",DATA!O8,"")</f>
        <v>Sample 2</v>
      </c>
      <c r="F18" s="30" t="str">
        <f>IF(DATA!P8&lt;&gt;"",DATA!P8,"")</f>
        <v>Sample 10</v>
      </c>
      <c r="G18" s="30" t="str">
        <f>IF(DATA!Q8&lt;&gt;"",DATA!Q8,"")</f>
        <v>Sample 10</v>
      </c>
      <c r="H18" s="30" t="str">
        <f>IF(DATA!R8&lt;&gt;"",DATA!R8,"")</f>
        <v>Sample 18</v>
      </c>
      <c r="I18" s="30" t="str">
        <f>IF(DATA!S8&lt;&gt;"",DATA!S8,"")</f>
        <v>Sample 18</v>
      </c>
      <c r="J18" s="30" t="str">
        <f>IF(DATA!T8&lt;&gt;"",DATA!T8,"")</f>
        <v>Sample 26</v>
      </c>
      <c r="K18" s="30" t="str">
        <f>IF(DATA!U8&lt;&gt;"",DATA!U8,"")</f>
        <v>Sample 26</v>
      </c>
      <c r="L18" s="30" t="str">
        <f>IF(DATA!V8&lt;&gt;"",DATA!V8,"")</f>
        <v>Sample 34</v>
      </c>
      <c r="M18" s="30" t="str">
        <f>IF(DATA!W8&lt;&gt;"",DATA!W8,"")</f>
        <v>Sample 34</v>
      </c>
    </row>
    <row r="19" spans="1:14" x14ac:dyDescent="0.25">
      <c r="A19" t="s">
        <v>8</v>
      </c>
      <c r="B19" s="30" t="str">
        <f>IF(DATA!L9&lt;&gt;"",DATA!L9,"")</f>
        <v>Std 3</v>
      </c>
      <c r="C19" s="30" t="str">
        <f>IF(DATA!M9&lt;&gt;"",DATA!M9,"")</f>
        <v>Std 3</v>
      </c>
      <c r="D19" s="30" t="str">
        <f>IF(DATA!N9&lt;&gt;"",DATA!N9,"")</f>
        <v>Sample 3</v>
      </c>
      <c r="E19" s="30" t="str">
        <f>IF(DATA!O9&lt;&gt;"",DATA!O9,"")</f>
        <v>Sample 3</v>
      </c>
      <c r="F19" s="30" t="str">
        <f>IF(DATA!P9&lt;&gt;"",DATA!P9,"")</f>
        <v>Sample 11</v>
      </c>
      <c r="G19" s="30" t="str">
        <f>IF(DATA!Q9&lt;&gt;"",DATA!Q9,"")</f>
        <v>Sample 11</v>
      </c>
      <c r="H19" s="30" t="str">
        <f>IF(DATA!R9&lt;&gt;"",DATA!R9,"")</f>
        <v>Sample 19</v>
      </c>
      <c r="I19" s="30" t="str">
        <f>IF(DATA!S9&lt;&gt;"",DATA!S9,"")</f>
        <v>Sample 19</v>
      </c>
      <c r="J19" s="30" t="str">
        <f>IF(DATA!T9&lt;&gt;"",DATA!T9,"")</f>
        <v>Sample 27</v>
      </c>
      <c r="K19" s="30" t="str">
        <f>IF(DATA!U9&lt;&gt;"",DATA!U9,"")</f>
        <v>Sample 27</v>
      </c>
      <c r="L19" s="30" t="str">
        <f>IF(DATA!V9&lt;&gt;"",DATA!V9,"")</f>
        <v>Sample 35</v>
      </c>
      <c r="M19" s="30" t="str">
        <f>IF(DATA!W9&lt;&gt;"",DATA!W9,"")</f>
        <v>Sample 35</v>
      </c>
    </row>
    <row r="20" spans="1:14" x14ac:dyDescent="0.25">
      <c r="A20" t="s">
        <v>9</v>
      </c>
      <c r="B20" s="30" t="str">
        <f>IF(DATA!L10&lt;&gt;"",DATA!L10,"")</f>
        <v>Std 4</v>
      </c>
      <c r="C20" s="30" t="str">
        <f>IF(DATA!M10&lt;&gt;"",DATA!M10,"")</f>
        <v>Std 4</v>
      </c>
      <c r="D20" s="30" t="str">
        <f>IF(DATA!N10&lt;&gt;"",DATA!N10,"")</f>
        <v>Sample 4</v>
      </c>
      <c r="E20" s="30" t="str">
        <f>IF(DATA!O10&lt;&gt;"",DATA!O10,"")</f>
        <v>Sample 4</v>
      </c>
      <c r="F20" s="30" t="str">
        <f>IF(DATA!P10&lt;&gt;"",DATA!P10,"")</f>
        <v>Sample 12</v>
      </c>
      <c r="G20" s="30" t="str">
        <f>IF(DATA!Q10&lt;&gt;"",DATA!Q10,"")</f>
        <v>Sample 12</v>
      </c>
      <c r="H20" s="30" t="str">
        <f>IF(DATA!R10&lt;&gt;"",DATA!R10,"")</f>
        <v>Sample 20</v>
      </c>
      <c r="I20" s="30" t="str">
        <f>IF(DATA!S10&lt;&gt;"",DATA!S10,"")</f>
        <v>Sample 20</v>
      </c>
      <c r="J20" s="30" t="str">
        <f>IF(DATA!T10&lt;&gt;"",DATA!T10,"")</f>
        <v>Sample 28</v>
      </c>
      <c r="K20" s="30" t="str">
        <f>IF(DATA!U10&lt;&gt;"",DATA!U10,"")</f>
        <v>Sample 28</v>
      </c>
      <c r="L20" s="30" t="str">
        <f>IF(DATA!V10&lt;&gt;"",DATA!V10,"")</f>
        <v>Sample 36</v>
      </c>
      <c r="M20" s="30" t="str">
        <f>IF(DATA!W10&lt;&gt;"",DATA!W10,"")</f>
        <v>Sample 36</v>
      </c>
    </row>
    <row r="21" spans="1:14" x14ac:dyDescent="0.25">
      <c r="A21" t="s">
        <v>10</v>
      </c>
      <c r="B21" s="30" t="str">
        <f>IF(DATA!L11&lt;&gt;"",DATA!L11,"")</f>
        <v>Std 5</v>
      </c>
      <c r="C21" s="30" t="str">
        <f>IF(DATA!M11&lt;&gt;"",DATA!M11,"")</f>
        <v>Std 5</v>
      </c>
      <c r="D21" s="30" t="str">
        <f>IF(DATA!N11&lt;&gt;"",DATA!N11,"")</f>
        <v>Sample 5</v>
      </c>
      <c r="E21" s="30" t="str">
        <f>IF(DATA!O11&lt;&gt;"",DATA!O11,"")</f>
        <v>Sample 5</v>
      </c>
      <c r="F21" s="30" t="str">
        <f>IF(DATA!P11&lt;&gt;"",DATA!P11,"")</f>
        <v>Sample 13</v>
      </c>
      <c r="G21" s="30" t="str">
        <f>IF(DATA!Q11&lt;&gt;"",DATA!Q11,"")</f>
        <v>Sample 13</v>
      </c>
      <c r="H21" s="30" t="str">
        <f>IF(DATA!R11&lt;&gt;"",DATA!R11,"")</f>
        <v>Sample 21</v>
      </c>
      <c r="I21" s="30" t="str">
        <f>IF(DATA!S11&lt;&gt;"",DATA!S11,"")</f>
        <v>Sample 21</v>
      </c>
      <c r="J21" s="30" t="str">
        <f>IF(DATA!T11&lt;&gt;"",DATA!T11,"")</f>
        <v>Sample 29</v>
      </c>
      <c r="K21" s="30" t="str">
        <f>IF(DATA!U11&lt;&gt;"",DATA!U11,"")</f>
        <v>Sample 29</v>
      </c>
      <c r="L21" s="30" t="str">
        <f>IF(DATA!V11&lt;&gt;"",DATA!V11,"")</f>
        <v>Sample 37</v>
      </c>
      <c r="M21" s="30" t="str">
        <f>IF(DATA!W11&lt;&gt;"",DATA!W11,"")</f>
        <v>Sample 37</v>
      </c>
    </row>
    <row r="22" spans="1:14" x14ac:dyDescent="0.25">
      <c r="A22" t="s">
        <v>11</v>
      </c>
      <c r="B22" s="30" t="str">
        <f>IF(DATA!L12&lt;&gt;"",DATA!L12,"")</f>
        <v>Std 6</v>
      </c>
      <c r="C22" s="30" t="str">
        <f>IF(DATA!M12&lt;&gt;"",DATA!M12,"")</f>
        <v>Std 6</v>
      </c>
      <c r="D22" s="30" t="str">
        <f>IF(DATA!N12&lt;&gt;"",DATA!N12,"")</f>
        <v>Sample 6</v>
      </c>
      <c r="E22" s="30" t="str">
        <f>IF(DATA!O12&lt;&gt;"",DATA!O12,"")</f>
        <v>Sample 6</v>
      </c>
      <c r="F22" s="30" t="str">
        <f>IF(DATA!P12&lt;&gt;"",DATA!P12,"")</f>
        <v>Sample 14</v>
      </c>
      <c r="G22" s="30" t="str">
        <f>IF(DATA!Q12&lt;&gt;"",DATA!Q12,"")</f>
        <v>Sample 14</v>
      </c>
      <c r="H22" s="30" t="str">
        <f>IF(DATA!R12&lt;&gt;"",DATA!R12,"")</f>
        <v>Sample 22</v>
      </c>
      <c r="I22" s="30" t="str">
        <f>IF(DATA!S12&lt;&gt;"",DATA!S12,"")</f>
        <v>Sample 22</v>
      </c>
      <c r="J22" s="30" t="str">
        <f>IF(DATA!T12&lt;&gt;"",DATA!T12,"")</f>
        <v>Sample 30</v>
      </c>
      <c r="K22" s="30" t="str">
        <f>IF(DATA!U12&lt;&gt;"",DATA!U12,"")</f>
        <v>Sample 30</v>
      </c>
      <c r="L22" s="30" t="str">
        <f>IF(DATA!V12&lt;&gt;"",DATA!V12,"")</f>
        <v>Sample 38</v>
      </c>
      <c r="M22" s="30" t="str">
        <f>IF(DATA!W12&lt;&gt;"",DATA!W12,"")</f>
        <v>Sample 38</v>
      </c>
    </row>
    <row r="23" spans="1:14" x14ac:dyDescent="0.25">
      <c r="A23" t="s">
        <v>12</v>
      </c>
      <c r="B23" s="30" t="str">
        <f>IF(DATA!L13&lt;&gt;"",DATA!L13,"")</f>
        <v>Std 7</v>
      </c>
      <c r="C23" s="30" t="str">
        <f>IF(DATA!M13&lt;&gt;"",DATA!M13,"")</f>
        <v>Std 7</v>
      </c>
      <c r="D23" s="30" t="str">
        <f>IF(DATA!N13&lt;&gt;"",DATA!N13,"")</f>
        <v>Sample 7</v>
      </c>
      <c r="E23" s="30" t="str">
        <f>IF(DATA!O13&lt;&gt;"",DATA!O13,"")</f>
        <v>Sample 7</v>
      </c>
      <c r="F23" s="30" t="str">
        <f>IF(DATA!P13&lt;&gt;"",DATA!P13,"")</f>
        <v>Sample 15</v>
      </c>
      <c r="G23" s="30" t="str">
        <f>IF(DATA!Q13&lt;&gt;"",DATA!Q13,"")</f>
        <v>Sample 15</v>
      </c>
      <c r="H23" s="30" t="str">
        <f>IF(DATA!R13&lt;&gt;"",DATA!R13,"")</f>
        <v>Sample 23</v>
      </c>
      <c r="I23" s="30" t="str">
        <f>IF(DATA!S13&lt;&gt;"",DATA!S13,"")</f>
        <v>Sample 23</v>
      </c>
      <c r="J23" s="30" t="str">
        <f>IF(DATA!T13&lt;&gt;"",DATA!T13,"")</f>
        <v>Sample 31</v>
      </c>
      <c r="K23" s="30" t="str">
        <f>IF(DATA!U13&lt;&gt;"",DATA!U13,"")</f>
        <v>Sample 31</v>
      </c>
      <c r="L23" s="30" t="str">
        <f>IF(DATA!V13&lt;&gt;"",DATA!V13,"")</f>
        <v>Sample 39</v>
      </c>
      <c r="M23" s="30" t="str">
        <f>IF(DATA!W13&lt;&gt;"",DATA!W13,"")</f>
        <v>Sample 39</v>
      </c>
    </row>
    <row r="24" spans="1:14" x14ac:dyDescent="0.25">
      <c r="A24" t="s">
        <v>13</v>
      </c>
      <c r="B24" s="30" t="str">
        <f>IF(DATA!L14&lt;&gt;"",DATA!L14,"")</f>
        <v>Blank</v>
      </c>
      <c r="C24" s="30" t="str">
        <f>IF(DATA!M14&lt;&gt;"",DATA!M14,"")</f>
        <v>Blank</v>
      </c>
      <c r="D24" s="30" t="str">
        <f>IF(DATA!N14&lt;&gt;"",DATA!N14,"")</f>
        <v>Sample 8</v>
      </c>
      <c r="E24" s="30" t="str">
        <f>IF(DATA!O14&lt;&gt;"",DATA!O14,"")</f>
        <v>Sample 8</v>
      </c>
      <c r="F24" s="30" t="str">
        <f>IF(DATA!P14&lt;&gt;"",DATA!P14,"")</f>
        <v>Sample 16</v>
      </c>
      <c r="G24" s="30" t="str">
        <f>IF(DATA!Q14&lt;&gt;"",DATA!Q14,"")</f>
        <v>Sample 16</v>
      </c>
      <c r="H24" s="30" t="str">
        <f>IF(DATA!R14&lt;&gt;"",DATA!R14,"")</f>
        <v>Sample 24</v>
      </c>
      <c r="I24" s="30" t="str">
        <f>IF(DATA!S14&lt;&gt;"",DATA!S14,"")</f>
        <v>Sample 24</v>
      </c>
      <c r="J24" s="30" t="str">
        <f>IF(DATA!T14&lt;&gt;"",DATA!T14,"")</f>
        <v>Sample 32</v>
      </c>
      <c r="K24" s="30" t="str">
        <f>IF(DATA!U14&lt;&gt;"",DATA!U14,"")</f>
        <v>Sample 32</v>
      </c>
      <c r="L24" s="30" t="str">
        <f>IF(DATA!V14&lt;&gt;"",DATA!V14,"")</f>
        <v>Sample 40</v>
      </c>
      <c r="M24" s="30" t="str">
        <f>IF(DATA!W14&lt;&gt;"",DATA!W14,"")</f>
        <v>Sample 40</v>
      </c>
    </row>
    <row r="26" spans="1:14" ht="29.25" customHeight="1" x14ac:dyDescent="0.25">
      <c r="A26" t="s">
        <v>56</v>
      </c>
      <c r="B26" t="str">
        <f>DATA!B9</f>
        <v>incubation</v>
      </c>
      <c r="C26" t="str">
        <f>DATA!G9</f>
        <v>Please cover the microplate before incubation</v>
      </c>
    </row>
    <row r="27" spans="1:14" x14ac:dyDescent="0.25">
      <c r="A27" t="s">
        <v>57</v>
      </c>
    </row>
    <row r="28" spans="1:14" x14ac:dyDescent="0.25">
      <c r="A28" s="1">
        <f>DATA!C9</f>
        <v>5.7870370370370366E-5</v>
      </c>
      <c r="B28" t="s">
        <v>58</v>
      </c>
    </row>
    <row r="30" spans="1:14" x14ac:dyDescent="0.25">
      <c r="A30" t="s">
        <v>0</v>
      </c>
      <c r="B30" t="str">
        <f>DATA!B10</f>
        <v>Aspiration Sp</v>
      </c>
      <c r="C30">
        <f>DATA!C10</f>
        <v>250</v>
      </c>
      <c r="D30">
        <v>8</v>
      </c>
      <c r="E30">
        <v>12</v>
      </c>
      <c r="F30" t="s">
        <v>1</v>
      </c>
      <c r="G30" t="s">
        <v>2</v>
      </c>
      <c r="H30" t="str">
        <f>DATA!G10</f>
        <v>aspirate your well before washing</v>
      </c>
      <c r="I30">
        <f>DATA!E10</f>
        <v>6</v>
      </c>
      <c r="J30">
        <f>DATA!F10</f>
        <v>6</v>
      </c>
      <c r="K30" t="s">
        <v>3</v>
      </c>
      <c r="L30" t="s">
        <v>4</v>
      </c>
      <c r="M30" t="s">
        <v>5</v>
      </c>
      <c r="N30" t="s">
        <v>5</v>
      </c>
    </row>
    <row r="31" spans="1:14" x14ac:dyDescent="0.25">
      <c r="M31" t="s">
        <v>83</v>
      </c>
      <c r="N31" t="s">
        <v>84</v>
      </c>
    </row>
    <row r="32" spans="1:14" x14ac:dyDescent="0.25">
      <c r="B32">
        <v>1</v>
      </c>
      <c r="C32">
        <v>2</v>
      </c>
      <c r="D32">
        <v>3</v>
      </c>
      <c r="E32">
        <v>4</v>
      </c>
      <c r="F32">
        <v>5</v>
      </c>
      <c r="G32">
        <v>6</v>
      </c>
      <c r="H32">
        <v>7</v>
      </c>
      <c r="I32">
        <v>8</v>
      </c>
      <c r="J32">
        <v>9</v>
      </c>
      <c r="K32">
        <v>10</v>
      </c>
      <c r="L32">
        <v>11</v>
      </c>
      <c r="M32">
        <v>12</v>
      </c>
    </row>
    <row r="33" spans="1:14" x14ac:dyDescent="0.25">
      <c r="A33" t="s">
        <v>6</v>
      </c>
      <c r="B33" s="30" t="str">
        <f>IF(DATA!L7&lt;&gt;"",Export!$B$30,"")</f>
        <v>Aspiration Sp</v>
      </c>
      <c r="C33" s="30" t="str">
        <f>IF(DATA!M7&lt;&gt;"",Export!$B$30,"")</f>
        <v>Aspiration Sp</v>
      </c>
      <c r="D33" s="30" t="str">
        <f>IF(DATA!N7&lt;&gt;"",Export!$B$30,"")</f>
        <v>Aspiration Sp</v>
      </c>
      <c r="E33" s="30" t="str">
        <f>IF(DATA!O7&lt;&gt;"",Export!$B$30,"")</f>
        <v>Aspiration Sp</v>
      </c>
      <c r="F33" s="30" t="str">
        <f>IF(DATA!P7&lt;&gt;"",Export!$B$30,"")</f>
        <v>Aspiration Sp</v>
      </c>
      <c r="G33" s="30" t="str">
        <f>IF(DATA!Q7&lt;&gt;"",Export!$B$30,"")</f>
        <v>Aspiration Sp</v>
      </c>
      <c r="H33" s="30" t="str">
        <f>IF(DATA!R7&lt;&gt;"",Export!$B$30,"")</f>
        <v>Aspiration Sp</v>
      </c>
      <c r="I33" s="30" t="str">
        <f>IF(DATA!S7&lt;&gt;"",Export!$B$30,"")</f>
        <v>Aspiration Sp</v>
      </c>
      <c r="J33" s="30" t="str">
        <f>IF(DATA!T7&lt;&gt;"",Export!$B$30,"")</f>
        <v>Aspiration Sp</v>
      </c>
      <c r="K33" s="30" t="str">
        <f>IF(DATA!U7&lt;&gt;"",Export!$B$30,"")</f>
        <v>Aspiration Sp</v>
      </c>
      <c r="L33" s="30" t="str">
        <f>IF(DATA!V7&lt;&gt;"",Export!$B$30,"")</f>
        <v>Aspiration Sp</v>
      </c>
      <c r="M33" s="30" t="str">
        <f>IF(DATA!W7&lt;&gt;"",Export!$B$30,"")</f>
        <v>Aspiration Sp</v>
      </c>
    </row>
    <row r="34" spans="1:14" x14ac:dyDescent="0.25">
      <c r="A34" t="s">
        <v>7</v>
      </c>
      <c r="B34" s="30" t="str">
        <f>IF(DATA!L8&lt;&gt;"",Export!$B$30,"")</f>
        <v>Aspiration Sp</v>
      </c>
      <c r="C34" s="30" t="str">
        <f>IF(DATA!M8&lt;&gt;"",Export!$B$30,"")</f>
        <v>Aspiration Sp</v>
      </c>
      <c r="D34" s="30" t="str">
        <f>IF(DATA!N8&lt;&gt;"",Export!$B$30,"")</f>
        <v>Aspiration Sp</v>
      </c>
      <c r="E34" s="30" t="str">
        <f>IF(DATA!O8&lt;&gt;"",Export!$B$30,"")</f>
        <v>Aspiration Sp</v>
      </c>
      <c r="F34" s="30" t="str">
        <f>IF(DATA!P8&lt;&gt;"",Export!$B$30,"")</f>
        <v>Aspiration Sp</v>
      </c>
      <c r="G34" s="30" t="str">
        <f>IF(DATA!Q8&lt;&gt;"",Export!$B$30,"")</f>
        <v>Aspiration Sp</v>
      </c>
      <c r="H34" s="30" t="str">
        <f>IF(DATA!R8&lt;&gt;"",Export!$B$30,"")</f>
        <v>Aspiration Sp</v>
      </c>
      <c r="I34" s="30" t="str">
        <f>IF(DATA!S8&lt;&gt;"",Export!$B$30,"")</f>
        <v>Aspiration Sp</v>
      </c>
      <c r="J34" s="30" t="str">
        <f>IF(DATA!T8&lt;&gt;"",Export!$B$30,"")</f>
        <v>Aspiration Sp</v>
      </c>
      <c r="K34" s="30" t="str">
        <f>IF(DATA!U8&lt;&gt;"",Export!$B$30,"")</f>
        <v>Aspiration Sp</v>
      </c>
      <c r="L34" s="30" t="str">
        <f>IF(DATA!V8&lt;&gt;"",Export!$B$30,"")</f>
        <v>Aspiration Sp</v>
      </c>
      <c r="M34" s="30" t="str">
        <f>IF(DATA!W8&lt;&gt;"",Export!$B$30,"")</f>
        <v>Aspiration Sp</v>
      </c>
    </row>
    <row r="35" spans="1:14" x14ac:dyDescent="0.25">
      <c r="A35" t="s">
        <v>8</v>
      </c>
      <c r="B35" s="30" t="str">
        <f>IF(DATA!L9&lt;&gt;"",Export!$B$30,"")</f>
        <v>Aspiration Sp</v>
      </c>
      <c r="C35" s="30" t="str">
        <f>IF(DATA!M9&lt;&gt;"",Export!$B$30,"")</f>
        <v>Aspiration Sp</v>
      </c>
      <c r="D35" s="30" t="str">
        <f>IF(DATA!N9&lt;&gt;"",Export!$B$30,"")</f>
        <v>Aspiration Sp</v>
      </c>
      <c r="E35" s="30" t="str">
        <f>IF(DATA!O9&lt;&gt;"",Export!$B$30,"")</f>
        <v>Aspiration Sp</v>
      </c>
      <c r="F35" s="30" t="str">
        <f>IF(DATA!P9&lt;&gt;"",Export!$B$30,"")</f>
        <v>Aspiration Sp</v>
      </c>
      <c r="G35" s="30" t="str">
        <f>IF(DATA!Q9&lt;&gt;"",Export!$B$30,"")</f>
        <v>Aspiration Sp</v>
      </c>
      <c r="H35" s="30" t="str">
        <f>IF(DATA!R9&lt;&gt;"",Export!$B$30,"")</f>
        <v>Aspiration Sp</v>
      </c>
      <c r="I35" s="30" t="str">
        <f>IF(DATA!S9&lt;&gt;"",Export!$B$30,"")</f>
        <v>Aspiration Sp</v>
      </c>
      <c r="J35" s="30" t="str">
        <f>IF(DATA!T9&lt;&gt;"",Export!$B$30,"")</f>
        <v>Aspiration Sp</v>
      </c>
      <c r="K35" s="30" t="str">
        <f>IF(DATA!U9&lt;&gt;"",Export!$B$30,"")</f>
        <v>Aspiration Sp</v>
      </c>
      <c r="L35" s="30" t="str">
        <f>IF(DATA!V9&lt;&gt;"",Export!$B$30,"")</f>
        <v>Aspiration Sp</v>
      </c>
      <c r="M35" s="30" t="str">
        <f>IF(DATA!W9&lt;&gt;"",Export!$B$30,"")</f>
        <v>Aspiration Sp</v>
      </c>
    </row>
    <row r="36" spans="1:14" x14ac:dyDescent="0.25">
      <c r="A36" t="s">
        <v>9</v>
      </c>
      <c r="B36" s="30" t="str">
        <f>IF(DATA!L10&lt;&gt;"",Export!$B$30,"")</f>
        <v>Aspiration Sp</v>
      </c>
      <c r="C36" s="30" t="str">
        <f>IF(DATA!M10&lt;&gt;"",Export!$B$30,"")</f>
        <v>Aspiration Sp</v>
      </c>
      <c r="D36" s="30" t="str">
        <f>IF(DATA!N10&lt;&gt;"",Export!$B$30,"")</f>
        <v>Aspiration Sp</v>
      </c>
      <c r="E36" s="30" t="str">
        <f>IF(DATA!O10&lt;&gt;"",Export!$B$30,"")</f>
        <v>Aspiration Sp</v>
      </c>
      <c r="F36" s="30" t="str">
        <f>IF(DATA!P10&lt;&gt;"",Export!$B$30,"")</f>
        <v>Aspiration Sp</v>
      </c>
      <c r="G36" s="30" t="str">
        <f>IF(DATA!Q10&lt;&gt;"",Export!$B$30,"")</f>
        <v>Aspiration Sp</v>
      </c>
      <c r="H36" s="30" t="str">
        <f>IF(DATA!R10&lt;&gt;"",Export!$B$30,"")</f>
        <v>Aspiration Sp</v>
      </c>
      <c r="I36" s="30" t="str">
        <f>IF(DATA!S10&lt;&gt;"",Export!$B$30,"")</f>
        <v>Aspiration Sp</v>
      </c>
      <c r="J36" s="30" t="str">
        <f>IF(DATA!T10&lt;&gt;"",Export!$B$30,"")</f>
        <v>Aspiration Sp</v>
      </c>
      <c r="K36" s="30" t="str">
        <f>IF(DATA!U10&lt;&gt;"",Export!$B$30,"")</f>
        <v>Aspiration Sp</v>
      </c>
      <c r="L36" s="30" t="str">
        <f>IF(DATA!V10&lt;&gt;"",Export!$B$30,"")</f>
        <v>Aspiration Sp</v>
      </c>
      <c r="M36" s="30" t="str">
        <f>IF(DATA!W10&lt;&gt;"",Export!$B$30,"")</f>
        <v>Aspiration Sp</v>
      </c>
    </row>
    <row r="37" spans="1:14" x14ac:dyDescent="0.25">
      <c r="A37" t="s">
        <v>10</v>
      </c>
      <c r="B37" s="30" t="str">
        <f>IF(DATA!L11&lt;&gt;"",Export!$B$30,"")</f>
        <v>Aspiration Sp</v>
      </c>
      <c r="C37" s="30" t="str">
        <f>IF(DATA!M11&lt;&gt;"",Export!$B$30,"")</f>
        <v>Aspiration Sp</v>
      </c>
      <c r="D37" s="30" t="str">
        <f>IF(DATA!N11&lt;&gt;"",Export!$B$30,"")</f>
        <v>Aspiration Sp</v>
      </c>
      <c r="E37" s="30" t="str">
        <f>IF(DATA!O11&lt;&gt;"",Export!$B$30,"")</f>
        <v>Aspiration Sp</v>
      </c>
      <c r="F37" s="30" t="str">
        <f>IF(DATA!P11&lt;&gt;"",Export!$B$30,"")</f>
        <v>Aspiration Sp</v>
      </c>
      <c r="G37" s="30" t="str">
        <f>IF(DATA!Q11&lt;&gt;"",Export!$B$30,"")</f>
        <v>Aspiration Sp</v>
      </c>
      <c r="H37" s="30" t="str">
        <f>IF(DATA!R11&lt;&gt;"",Export!$B$30,"")</f>
        <v>Aspiration Sp</v>
      </c>
      <c r="I37" s="30" t="str">
        <f>IF(DATA!S11&lt;&gt;"",Export!$B$30,"")</f>
        <v>Aspiration Sp</v>
      </c>
      <c r="J37" s="30" t="str">
        <f>IF(DATA!T11&lt;&gt;"",Export!$B$30,"")</f>
        <v>Aspiration Sp</v>
      </c>
      <c r="K37" s="30" t="str">
        <f>IF(DATA!U11&lt;&gt;"",Export!$B$30,"")</f>
        <v>Aspiration Sp</v>
      </c>
      <c r="L37" s="30" t="str">
        <f>IF(DATA!V11&lt;&gt;"",Export!$B$30,"")</f>
        <v>Aspiration Sp</v>
      </c>
      <c r="M37" s="30" t="str">
        <f>IF(DATA!W11&lt;&gt;"",Export!$B$30,"")</f>
        <v>Aspiration Sp</v>
      </c>
    </row>
    <row r="38" spans="1:14" x14ac:dyDescent="0.25">
      <c r="A38" t="s">
        <v>11</v>
      </c>
      <c r="B38" s="30" t="str">
        <f>IF(DATA!L12&lt;&gt;"",Export!$B$30,"")</f>
        <v>Aspiration Sp</v>
      </c>
      <c r="C38" s="30" t="str">
        <f>IF(DATA!M12&lt;&gt;"",Export!$B$30,"")</f>
        <v>Aspiration Sp</v>
      </c>
      <c r="D38" s="30" t="str">
        <f>IF(DATA!N12&lt;&gt;"",Export!$B$30,"")</f>
        <v>Aspiration Sp</v>
      </c>
      <c r="E38" s="30" t="str">
        <f>IF(DATA!O12&lt;&gt;"",Export!$B$30,"")</f>
        <v>Aspiration Sp</v>
      </c>
      <c r="F38" s="30" t="str">
        <f>IF(DATA!P12&lt;&gt;"",Export!$B$30,"")</f>
        <v>Aspiration Sp</v>
      </c>
      <c r="G38" s="30" t="str">
        <f>IF(DATA!Q12&lt;&gt;"",Export!$B$30,"")</f>
        <v>Aspiration Sp</v>
      </c>
      <c r="H38" s="30" t="str">
        <f>IF(DATA!R12&lt;&gt;"",Export!$B$30,"")</f>
        <v>Aspiration Sp</v>
      </c>
      <c r="I38" s="30" t="str">
        <f>IF(DATA!S12&lt;&gt;"",Export!$B$30,"")</f>
        <v>Aspiration Sp</v>
      </c>
      <c r="J38" s="30" t="str">
        <f>IF(DATA!T12&lt;&gt;"",Export!$B$30,"")</f>
        <v>Aspiration Sp</v>
      </c>
      <c r="K38" s="30" t="str">
        <f>IF(DATA!U12&lt;&gt;"",Export!$B$30,"")</f>
        <v>Aspiration Sp</v>
      </c>
      <c r="L38" s="30" t="str">
        <f>IF(DATA!V12&lt;&gt;"",Export!$B$30,"")</f>
        <v>Aspiration Sp</v>
      </c>
      <c r="M38" s="30" t="str">
        <f>IF(DATA!W12&lt;&gt;"",Export!$B$30,"")</f>
        <v>Aspiration Sp</v>
      </c>
    </row>
    <row r="39" spans="1:14" x14ac:dyDescent="0.25">
      <c r="A39" t="s">
        <v>12</v>
      </c>
      <c r="B39" s="30" t="str">
        <f>IF(DATA!L13&lt;&gt;"",Export!$B$30,"")</f>
        <v>Aspiration Sp</v>
      </c>
      <c r="C39" s="30" t="str">
        <f>IF(DATA!M13&lt;&gt;"",Export!$B$30,"")</f>
        <v>Aspiration Sp</v>
      </c>
      <c r="D39" s="30" t="str">
        <f>IF(DATA!N13&lt;&gt;"",Export!$B$30,"")</f>
        <v>Aspiration Sp</v>
      </c>
      <c r="E39" s="30" t="str">
        <f>IF(DATA!O13&lt;&gt;"",Export!$B$30,"")</f>
        <v>Aspiration Sp</v>
      </c>
      <c r="F39" s="30" t="str">
        <f>IF(DATA!P13&lt;&gt;"",Export!$B$30,"")</f>
        <v>Aspiration Sp</v>
      </c>
      <c r="G39" s="30" t="str">
        <f>IF(DATA!Q13&lt;&gt;"",Export!$B$30,"")</f>
        <v>Aspiration Sp</v>
      </c>
      <c r="H39" s="30" t="str">
        <f>IF(DATA!R13&lt;&gt;"",Export!$B$30,"")</f>
        <v>Aspiration Sp</v>
      </c>
      <c r="I39" s="30" t="str">
        <f>IF(DATA!S13&lt;&gt;"",Export!$B$30,"")</f>
        <v>Aspiration Sp</v>
      </c>
      <c r="J39" s="30" t="str">
        <f>IF(DATA!T13&lt;&gt;"",Export!$B$30,"")</f>
        <v>Aspiration Sp</v>
      </c>
      <c r="K39" s="30" t="str">
        <f>IF(DATA!U13&lt;&gt;"",Export!$B$30,"")</f>
        <v>Aspiration Sp</v>
      </c>
      <c r="L39" s="30" t="str">
        <f>IF(DATA!V13&lt;&gt;"",Export!$B$30,"")</f>
        <v>Aspiration Sp</v>
      </c>
      <c r="M39" s="30" t="str">
        <f>IF(DATA!W13&lt;&gt;"",Export!$B$30,"")</f>
        <v>Aspiration Sp</v>
      </c>
    </row>
    <row r="40" spans="1:14" x14ac:dyDescent="0.25">
      <c r="A40" t="s">
        <v>13</v>
      </c>
      <c r="B40" s="30" t="str">
        <f>IF(DATA!L14&lt;&gt;"",Export!$B$30,"")</f>
        <v>Aspiration Sp</v>
      </c>
      <c r="C40" s="30" t="str">
        <f>IF(DATA!M14&lt;&gt;"",Export!$B$30,"")</f>
        <v>Aspiration Sp</v>
      </c>
      <c r="D40" s="30" t="str">
        <f>IF(DATA!N14&lt;&gt;"",Export!$B$30,"")</f>
        <v>Aspiration Sp</v>
      </c>
      <c r="E40" s="30" t="str">
        <f>IF(DATA!O14&lt;&gt;"",Export!$B$30,"")</f>
        <v>Aspiration Sp</v>
      </c>
      <c r="F40" s="30" t="str">
        <f>IF(DATA!P14&lt;&gt;"",Export!$B$30,"")</f>
        <v>Aspiration Sp</v>
      </c>
      <c r="G40" s="30" t="str">
        <f>IF(DATA!Q14&lt;&gt;"",Export!$B$30,"")</f>
        <v>Aspiration Sp</v>
      </c>
      <c r="H40" s="30" t="str">
        <f>IF(DATA!R14&lt;&gt;"",Export!$B$30,"")</f>
        <v>Aspiration Sp</v>
      </c>
      <c r="I40" s="30" t="str">
        <f>IF(DATA!S14&lt;&gt;"",Export!$B$30,"")</f>
        <v>Aspiration Sp</v>
      </c>
      <c r="J40" s="30" t="str">
        <f>IF(DATA!T14&lt;&gt;"",Export!$B$30,"")</f>
        <v>Aspiration Sp</v>
      </c>
      <c r="K40" s="30" t="str">
        <f>IF(DATA!U14&lt;&gt;"",Export!$B$30,"")</f>
        <v>Aspiration Sp</v>
      </c>
      <c r="L40" s="30" t="str">
        <f>IF(DATA!V14&lt;&gt;"",Export!$B$30,"")</f>
        <v>Aspiration Sp</v>
      </c>
      <c r="M40" s="30" t="str">
        <f>IF(DATA!W14&lt;&gt;"",Export!$B$30,"")</f>
        <v>Aspiration Sp</v>
      </c>
    </row>
    <row r="42" spans="1:14" x14ac:dyDescent="0.25">
      <c r="A42" t="s">
        <v>0</v>
      </c>
      <c r="B42" t="str">
        <f>DATA!B11&amp;" 1-1"</f>
        <v>Wash 1-1</v>
      </c>
      <c r="C42">
        <f>DATA!C11</f>
        <v>400</v>
      </c>
      <c r="D42">
        <v>8</v>
      </c>
      <c r="E42">
        <v>12</v>
      </c>
      <c r="F42" t="s">
        <v>1</v>
      </c>
      <c r="G42" t="s">
        <v>2</v>
      </c>
      <c r="H42" t="str">
        <f>DATA!G11</f>
        <v>Multichannel pipette with multidispense mode fits perfectly for this step</v>
      </c>
      <c r="I42">
        <f>DATA!E11</f>
        <v>6</v>
      </c>
      <c r="J42">
        <f>DATA!F11</f>
        <v>6</v>
      </c>
      <c r="K42" t="s">
        <v>3</v>
      </c>
      <c r="L42" t="s">
        <v>4</v>
      </c>
      <c r="M42" t="s">
        <v>5</v>
      </c>
      <c r="N42" t="s">
        <v>5</v>
      </c>
    </row>
    <row r="43" spans="1:14" x14ac:dyDescent="0.25">
      <c r="M43" t="s">
        <v>83</v>
      </c>
      <c r="N43" t="s">
        <v>84</v>
      </c>
    </row>
    <row r="44" spans="1:14" x14ac:dyDescent="0.25">
      <c r="B44">
        <v>1</v>
      </c>
      <c r="C44">
        <v>2</v>
      </c>
      <c r="D44">
        <v>3</v>
      </c>
      <c r="E44">
        <v>4</v>
      </c>
      <c r="F44">
        <v>5</v>
      </c>
      <c r="G44">
        <v>6</v>
      </c>
      <c r="H44">
        <v>7</v>
      </c>
      <c r="I44">
        <v>8</v>
      </c>
      <c r="J44">
        <v>9</v>
      </c>
      <c r="K44">
        <v>10</v>
      </c>
      <c r="L44">
        <v>11</v>
      </c>
      <c r="M44">
        <v>12</v>
      </c>
    </row>
    <row r="45" spans="1:14" x14ac:dyDescent="0.25">
      <c r="A45" t="s">
        <v>6</v>
      </c>
      <c r="B45" s="30" t="str">
        <f>IF(DATA!L7&lt;&gt;"",Export!$B$42,"")</f>
        <v>Wash 1-1</v>
      </c>
      <c r="C45" s="30" t="str">
        <f>IF(DATA!M7&lt;&gt;"",Export!$B$42,"")</f>
        <v>Wash 1-1</v>
      </c>
      <c r="D45" s="30" t="str">
        <f>IF(DATA!N7&lt;&gt;"",Export!$B$42,"")</f>
        <v>Wash 1-1</v>
      </c>
      <c r="E45" s="30" t="str">
        <f>IF(DATA!O7&lt;&gt;"",Export!$B$42,"")</f>
        <v>Wash 1-1</v>
      </c>
      <c r="F45" s="30" t="str">
        <f>IF(DATA!P7&lt;&gt;"",Export!$B$42,"")</f>
        <v>Wash 1-1</v>
      </c>
      <c r="G45" s="30" t="str">
        <f>IF(DATA!Q7&lt;&gt;"",Export!$B$42,"")</f>
        <v>Wash 1-1</v>
      </c>
      <c r="H45" s="30" t="str">
        <f>IF(DATA!R7&lt;&gt;"",Export!$B$42,"")</f>
        <v>Wash 1-1</v>
      </c>
      <c r="I45" s="30" t="str">
        <f>IF(DATA!S7&lt;&gt;"",Export!$B$42,"")</f>
        <v>Wash 1-1</v>
      </c>
      <c r="J45" s="30" t="str">
        <f>IF(DATA!T7&lt;&gt;"",Export!$B$42,"")</f>
        <v>Wash 1-1</v>
      </c>
      <c r="K45" s="30" t="str">
        <f>IF(DATA!U7&lt;&gt;"",Export!$B$42,"")</f>
        <v>Wash 1-1</v>
      </c>
      <c r="L45" s="30" t="str">
        <f>IF(DATA!V7&lt;&gt;"",Export!$B$42,"")</f>
        <v>Wash 1-1</v>
      </c>
      <c r="M45" s="30" t="str">
        <f>IF(DATA!W7&lt;&gt;"",Export!$B$42,"")</f>
        <v>Wash 1-1</v>
      </c>
    </row>
    <row r="46" spans="1:14" x14ac:dyDescent="0.25">
      <c r="A46" t="s">
        <v>7</v>
      </c>
      <c r="B46" s="30" t="str">
        <f>IF(DATA!L8&lt;&gt;"",Export!$B$42,"")</f>
        <v>Wash 1-1</v>
      </c>
      <c r="C46" s="30" t="str">
        <f>IF(DATA!M8&lt;&gt;"",Export!$B$42,"")</f>
        <v>Wash 1-1</v>
      </c>
      <c r="D46" s="30" t="str">
        <f>IF(DATA!N8&lt;&gt;"",Export!$B$42,"")</f>
        <v>Wash 1-1</v>
      </c>
      <c r="E46" s="30" t="str">
        <f>IF(DATA!O8&lt;&gt;"",Export!$B$42,"")</f>
        <v>Wash 1-1</v>
      </c>
      <c r="F46" s="30" t="str">
        <f>IF(DATA!P8&lt;&gt;"",Export!$B$42,"")</f>
        <v>Wash 1-1</v>
      </c>
      <c r="G46" s="30" t="str">
        <f>IF(DATA!Q8&lt;&gt;"",Export!$B$42,"")</f>
        <v>Wash 1-1</v>
      </c>
      <c r="H46" s="30" t="str">
        <f>IF(DATA!R8&lt;&gt;"",Export!$B$42,"")</f>
        <v>Wash 1-1</v>
      </c>
      <c r="I46" s="30" t="str">
        <f>IF(DATA!S8&lt;&gt;"",Export!$B$42,"")</f>
        <v>Wash 1-1</v>
      </c>
      <c r="J46" s="30" t="str">
        <f>IF(DATA!T8&lt;&gt;"",Export!$B$42,"")</f>
        <v>Wash 1-1</v>
      </c>
      <c r="K46" s="30" t="str">
        <f>IF(DATA!U8&lt;&gt;"",Export!$B$42,"")</f>
        <v>Wash 1-1</v>
      </c>
      <c r="L46" s="30" t="str">
        <f>IF(DATA!V8&lt;&gt;"",Export!$B$42,"")</f>
        <v>Wash 1-1</v>
      </c>
      <c r="M46" s="30" t="str">
        <f>IF(DATA!W8&lt;&gt;"",Export!$B$42,"")</f>
        <v>Wash 1-1</v>
      </c>
    </row>
    <row r="47" spans="1:14" x14ac:dyDescent="0.25">
      <c r="A47" t="s">
        <v>8</v>
      </c>
      <c r="B47" s="30" t="str">
        <f>IF(DATA!L9&lt;&gt;"",Export!$B$42,"")</f>
        <v>Wash 1-1</v>
      </c>
      <c r="C47" s="30" t="str">
        <f>IF(DATA!M9&lt;&gt;"",Export!$B$42,"")</f>
        <v>Wash 1-1</v>
      </c>
      <c r="D47" s="30" t="str">
        <f>IF(DATA!N9&lt;&gt;"",Export!$B$42,"")</f>
        <v>Wash 1-1</v>
      </c>
      <c r="E47" s="30" t="str">
        <f>IF(DATA!O9&lt;&gt;"",Export!$B$42,"")</f>
        <v>Wash 1-1</v>
      </c>
      <c r="F47" s="30" t="str">
        <f>IF(DATA!P9&lt;&gt;"",Export!$B$42,"")</f>
        <v>Wash 1-1</v>
      </c>
      <c r="G47" s="30" t="str">
        <f>IF(DATA!Q9&lt;&gt;"",Export!$B$42,"")</f>
        <v>Wash 1-1</v>
      </c>
      <c r="H47" s="30" t="str">
        <f>IF(DATA!R9&lt;&gt;"",Export!$B$42,"")</f>
        <v>Wash 1-1</v>
      </c>
      <c r="I47" s="30" t="str">
        <f>IF(DATA!S9&lt;&gt;"",Export!$B$42,"")</f>
        <v>Wash 1-1</v>
      </c>
      <c r="J47" s="30" t="str">
        <f>IF(DATA!T9&lt;&gt;"",Export!$B$42,"")</f>
        <v>Wash 1-1</v>
      </c>
      <c r="K47" s="30" t="str">
        <f>IF(DATA!U9&lt;&gt;"",Export!$B$42,"")</f>
        <v>Wash 1-1</v>
      </c>
      <c r="L47" s="30" t="str">
        <f>IF(DATA!V9&lt;&gt;"",Export!$B$42,"")</f>
        <v>Wash 1-1</v>
      </c>
      <c r="M47" s="30" t="str">
        <f>IF(DATA!W9&lt;&gt;"",Export!$B$42,"")</f>
        <v>Wash 1-1</v>
      </c>
    </row>
    <row r="48" spans="1:14" x14ac:dyDescent="0.25">
      <c r="A48" t="s">
        <v>9</v>
      </c>
      <c r="B48" s="30" t="str">
        <f>IF(DATA!L10&lt;&gt;"",Export!$B$42,"")</f>
        <v>Wash 1-1</v>
      </c>
      <c r="C48" s="30" t="str">
        <f>IF(DATA!M10&lt;&gt;"",Export!$B$42,"")</f>
        <v>Wash 1-1</v>
      </c>
      <c r="D48" s="30" t="str">
        <f>IF(DATA!N10&lt;&gt;"",Export!$B$42,"")</f>
        <v>Wash 1-1</v>
      </c>
      <c r="E48" s="30" t="str">
        <f>IF(DATA!O10&lt;&gt;"",Export!$B$42,"")</f>
        <v>Wash 1-1</v>
      </c>
      <c r="F48" s="30" t="str">
        <f>IF(DATA!P10&lt;&gt;"",Export!$B$42,"")</f>
        <v>Wash 1-1</v>
      </c>
      <c r="G48" s="30" t="str">
        <f>IF(DATA!Q10&lt;&gt;"",Export!$B$42,"")</f>
        <v>Wash 1-1</v>
      </c>
      <c r="H48" s="30" t="str">
        <f>IF(DATA!R10&lt;&gt;"",Export!$B$42,"")</f>
        <v>Wash 1-1</v>
      </c>
      <c r="I48" s="30" t="str">
        <f>IF(DATA!S10&lt;&gt;"",Export!$B$42,"")</f>
        <v>Wash 1-1</v>
      </c>
      <c r="J48" s="30" t="str">
        <f>IF(DATA!T10&lt;&gt;"",Export!$B$42,"")</f>
        <v>Wash 1-1</v>
      </c>
      <c r="K48" s="30" t="str">
        <f>IF(DATA!U10&lt;&gt;"",Export!$B$42,"")</f>
        <v>Wash 1-1</v>
      </c>
      <c r="L48" s="30" t="str">
        <f>IF(DATA!V10&lt;&gt;"",Export!$B$42,"")</f>
        <v>Wash 1-1</v>
      </c>
      <c r="M48" s="30" t="str">
        <f>IF(DATA!W10&lt;&gt;"",Export!$B$42,"")</f>
        <v>Wash 1-1</v>
      </c>
    </row>
    <row r="49" spans="1:14" x14ac:dyDescent="0.25">
      <c r="A49" t="s">
        <v>10</v>
      </c>
      <c r="B49" s="30" t="str">
        <f>IF(DATA!L11&lt;&gt;"",Export!$B$42,"")</f>
        <v>Wash 1-1</v>
      </c>
      <c r="C49" s="30" t="str">
        <f>IF(DATA!M11&lt;&gt;"",Export!$B$42,"")</f>
        <v>Wash 1-1</v>
      </c>
      <c r="D49" s="30" t="str">
        <f>IF(DATA!N11&lt;&gt;"",Export!$B$42,"")</f>
        <v>Wash 1-1</v>
      </c>
      <c r="E49" s="30" t="str">
        <f>IF(DATA!O11&lt;&gt;"",Export!$B$42,"")</f>
        <v>Wash 1-1</v>
      </c>
      <c r="F49" s="30" t="str">
        <f>IF(DATA!P11&lt;&gt;"",Export!$B$42,"")</f>
        <v>Wash 1-1</v>
      </c>
      <c r="G49" s="30" t="str">
        <f>IF(DATA!Q11&lt;&gt;"",Export!$B$42,"")</f>
        <v>Wash 1-1</v>
      </c>
      <c r="H49" s="30" t="str">
        <f>IF(DATA!R11&lt;&gt;"",Export!$B$42,"")</f>
        <v>Wash 1-1</v>
      </c>
      <c r="I49" s="30" t="str">
        <f>IF(DATA!S11&lt;&gt;"",Export!$B$42,"")</f>
        <v>Wash 1-1</v>
      </c>
      <c r="J49" s="30" t="str">
        <f>IF(DATA!T11&lt;&gt;"",Export!$B$42,"")</f>
        <v>Wash 1-1</v>
      </c>
      <c r="K49" s="30" t="str">
        <f>IF(DATA!U11&lt;&gt;"",Export!$B$42,"")</f>
        <v>Wash 1-1</v>
      </c>
      <c r="L49" s="30" t="str">
        <f>IF(DATA!V11&lt;&gt;"",Export!$B$42,"")</f>
        <v>Wash 1-1</v>
      </c>
      <c r="M49" s="30" t="str">
        <f>IF(DATA!W11&lt;&gt;"",Export!$B$42,"")</f>
        <v>Wash 1-1</v>
      </c>
    </row>
    <row r="50" spans="1:14" x14ac:dyDescent="0.25">
      <c r="A50" t="s">
        <v>11</v>
      </c>
      <c r="B50" s="30" t="str">
        <f>IF(DATA!L12&lt;&gt;"",Export!$B$42,"")</f>
        <v>Wash 1-1</v>
      </c>
      <c r="C50" s="30" t="str">
        <f>IF(DATA!M12&lt;&gt;"",Export!$B$42,"")</f>
        <v>Wash 1-1</v>
      </c>
      <c r="D50" s="30" t="str">
        <f>IF(DATA!N12&lt;&gt;"",Export!$B$42,"")</f>
        <v>Wash 1-1</v>
      </c>
      <c r="E50" s="30" t="str">
        <f>IF(DATA!O12&lt;&gt;"",Export!$B$42,"")</f>
        <v>Wash 1-1</v>
      </c>
      <c r="F50" s="30" t="str">
        <f>IF(DATA!P12&lt;&gt;"",Export!$B$42,"")</f>
        <v>Wash 1-1</v>
      </c>
      <c r="G50" s="30" t="str">
        <f>IF(DATA!Q12&lt;&gt;"",Export!$B$42,"")</f>
        <v>Wash 1-1</v>
      </c>
      <c r="H50" s="30" t="str">
        <f>IF(DATA!R12&lt;&gt;"",Export!$B$42,"")</f>
        <v>Wash 1-1</v>
      </c>
      <c r="I50" s="30" t="str">
        <f>IF(DATA!S12&lt;&gt;"",Export!$B$42,"")</f>
        <v>Wash 1-1</v>
      </c>
      <c r="J50" s="30" t="str">
        <f>IF(DATA!T12&lt;&gt;"",Export!$B$42,"")</f>
        <v>Wash 1-1</v>
      </c>
      <c r="K50" s="30" t="str">
        <f>IF(DATA!U12&lt;&gt;"",Export!$B$42,"")</f>
        <v>Wash 1-1</v>
      </c>
      <c r="L50" s="30" t="str">
        <f>IF(DATA!V12&lt;&gt;"",Export!$B$42,"")</f>
        <v>Wash 1-1</v>
      </c>
      <c r="M50" s="30" t="str">
        <f>IF(DATA!W12&lt;&gt;"",Export!$B$42,"")</f>
        <v>Wash 1-1</v>
      </c>
    </row>
    <row r="51" spans="1:14" x14ac:dyDescent="0.25">
      <c r="A51" t="s">
        <v>12</v>
      </c>
      <c r="B51" s="30" t="str">
        <f>IF(DATA!L13&lt;&gt;"",Export!$B$42,"")</f>
        <v>Wash 1-1</v>
      </c>
      <c r="C51" s="30" t="str">
        <f>IF(DATA!M13&lt;&gt;"",Export!$B$42,"")</f>
        <v>Wash 1-1</v>
      </c>
      <c r="D51" s="30" t="str">
        <f>IF(DATA!N13&lt;&gt;"",Export!$B$42,"")</f>
        <v>Wash 1-1</v>
      </c>
      <c r="E51" s="30" t="str">
        <f>IF(DATA!O13&lt;&gt;"",Export!$B$42,"")</f>
        <v>Wash 1-1</v>
      </c>
      <c r="F51" s="30" t="str">
        <f>IF(DATA!P13&lt;&gt;"",Export!$B$42,"")</f>
        <v>Wash 1-1</v>
      </c>
      <c r="G51" s="30" t="str">
        <f>IF(DATA!Q13&lt;&gt;"",Export!$B$42,"")</f>
        <v>Wash 1-1</v>
      </c>
      <c r="H51" s="30" t="str">
        <f>IF(DATA!R13&lt;&gt;"",Export!$B$42,"")</f>
        <v>Wash 1-1</v>
      </c>
      <c r="I51" s="30" t="str">
        <f>IF(DATA!S13&lt;&gt;"",Export!$B$42,"")</f>
        <v>Wash 1-1</v>
      </c>
      <c r="J51" s="30" t="str">
        <f>IF(DATA!T13&lt;&gt;"",Export!$B$42,"")</f>
        <v>Wash 1-1</v>
      </c>
      <c r="K51" s="30" t="str">
        <f>IF(DATA!U13&lt;&gt;"",Export!$B$42,"")</f>
        <v>Wash 1-1</v>
      </c>
      <c r="L51" s="30" t="str">
        <f>IF(DATA!V13&lt;&gt;"",Export!$B$42,"")</f>
        <v>Wash 1-1</v>
      </c>
      <c r="M51" s="30" t="str">
        <f>IF(DATA!W13&lt;&gt;"",Export!$B$42,"")</f>
        <v>Wash 1-1</v>
      </c>
    </row>
    <row r="52" spans="1:14" x14ac:dyDescent="0.25">
      <c r="A52" t="s">
        <v>13</v>
      </c>
      <c r="B52" s="30" t="str">
        <f>IF(DATA!L14&lt;&gt;"",Export!$B$42,"")</f>
        <v>Wash 1-1</v>
      </c>
      <c r="C52" s="30" t="str">
        <f>IF(DATA!M14&lt;&gt;"",Export!$B$42,"")</f>
        <v>Wash 1-1</v>
      </c>
      <c r="D52" s="30" t="str">
        <f>IF(DATA!N14&lt;&gt;"",Export!$B$42,"")</f>
        <v>Wash 1-1</v>
      </c>
      <c r="E52" s="30" t="str">
        <f>IF(DATA!O14&lt;&gt;"",Export!$B$42,"")</f>
        <v>Wash 1-1</v>
      </c>
      <c r="F52" s="30" t="str">
        <f>IF(DATA!P14&lt;&gt;"",Export!$B$42,"")</f>
        <v>Wash 1-1</v>
      </c>
      <c r="G52" s="30" t="str">
        <f>IF(DATA!Q14&lt;&gt;"",Export!$B$42,"")</f>
        <v>Wash 1-1</v>
      </c>
      <c r="H52" s="30" t="str">
        <f>IF(DATA!R14&lt;&gt;"",Export!$B$42,"")</f>
        <v>Wash 1-1</v>
      </c>
      <c r="I52" s="30" t="str">
        <f>IF(DATA!S14&lt;&gt;"",Export!$B$42,"")</f>
        <v>Wash 1-1</v>
      </c>
      <c r="J52" s="30" t="str">
        <f>IF(DATA!T14&lt;&gt;"",Export!$B$42,"")</f>
        <v>Wash 1-1</v>
      </c>
      <c r="K52" s="30" t="str">
        <f>IF(DATA!U14&lt;&gt;"",Export!$B$42,"")</f>
        <v>Wash 1-1</v>
      </c>
      <c r="L52" s="30" t="str">
        <f>IF(DATA!V14&lt;&gt;"",Export!$B$42,"")</f>
        <v>Wash 1-1</v>
      </c>
      <c r="M52" s="30" t="str">
        <f>IF(DATA!W14&lt;&gt;"",Export!$B$42,"")</f>
        <v>Wash 1-1</v>
      </c>
    </row>
    <row r="54" spans="1:14" x14ac:dyDescent="0.25">
      <c r="A54" t="s">
        <v>0</v>
      </c>
      <c r="B54" t="str">
        <f>DATA!B11&amp;" Asp 1-1"</f>
        <v>Wash Asp 1-1</v>
      </c>
      <c r="C54">
        <f>C42</f>
        <v>400</v>
      </c>
      <c r="D54">
        <v>8</v>
      </c>
      <c r="E54">
        <v>12</v>
      </c>
      <c r="F54" t="s">
        <v>1</v>
      </c>
      <c r="G54" t="s">
        <v>2</v>
      </c>
      <c r="H54" t="str">
        <f>DATA!G10</f>
        <v>aspirate your well before washing</v>
      </c>
      <c r="I54">
        <f>I42</f>
        <v>6</v>
      </c>
      <c r="J54">
        <f>J42</f>
        <v>6</v>
      </c>
      <c r="K54" t="s">
        <v>3</v>
      </c>
      <c r="L54" t="s">
        <v>4</v>
      </c>
      <c r="M54" t="s">
        <v>5</v>
      </c>
      <c r="N54" t="s">
        <v>5</v>
      </c>
    </row>
    <row r="55" spans="1:14" x14ac:dyDescent="0.25">
      <c r="M55" t="s">
        <v>83</v>
      </c>
      <c r="N55" t="s">
        <v>84</v>
      </c>
    </row>
    <row r="56" spans="1:14" x14ac:dyDescent="0.25">
      <c r="B56">
        <v>1</v>
      </c>
      <c r="C56">
        <v>2</v>
      </c>
      <c r="D56">
        <v>3</v>
      </c>
      <c r="E56">
        <v>4</v>
      </c>
      <c r="F56">
        <v>5</v>
      </c>
      <c r="G56">
        <v>6</v>
      </c>
      <c r="H56">
        <v>7</v>
      </c>
      <c r="I56">
        <v>8</v>
      </c>
      <c r="J56">
        <v>9</v>
      </c>
      <c r="K56">
        <v>10</v>
      </c>
      <c r="L56">
        <v>11</v>
      </c>
      <c r="M56">
        <v>12</v>
      </c>
    </row>
    <row r="57" spans="1:14" x14ac:dyDescent="0.25">
      <c r="A57" t="s">
        <v>6</v>
      </c>
      <c r="B57" s="30" t="str">
        <f>IF(DATA!L7&lt;&gt;"",Export!$B$54,"")</f>
        <v>Wash Asp 1-1</v>
      </c>
      <c r="C57" s="30" t="str">
        <f>IF(DATA!M7&lt;&gt;"",Export!$B$54,"")</f>
        <v>Wash Asp 1-1</v>
      </c>
      <c r="D57" s="30" t="str">
        <f>IF(DATA!N7&lt;&gt;"",Export!$B$54,"")</f>
        <v>Wash Asp 1-1</v>
      </c>
      <c r="E57" s="30" t="str">
        <f>IF(DATA!O7&lt;&gt;"",Export!$B$54,"")</f>
        <v>Wash Asp 1-1</v>
      </c>
      <c r="F57" s="30" t="str">
        <f>IF(DATA!P7&lt;&gt;"",Export!$B$54,"")</f>
        <v>Wash Asp 1-1</v>
      </c>
      <c r="G57" s="30" t="str">
        <f>IF(DATA!Q7&lt;&gt;"",Export!$B$54,"")</f>
        <v>Wash Asp 1-1</v>
      </c>
      <c r="H57" s="30" t="str">
        <f>IF(DATA!R7&lt;&gt;"",Export!$B$54,"")</f>
        <v>Wash Asp 1-1</v>
      </c>
      <c r="I57" s="30" t="str">
        <f>IF(DATA!S7&lt;&gt;"",Export!$B$54,"")</f>
        <v>Wash Asp 1-1</v>
      </c>
      <c r="J57" s="30" t="str">
        <f>IF(DATA!T7&lt;&gt;"",Export!$B$54,"")</f>
        <v>Wash Asp 1-1</v>
      </c>
      <c r="K57" s="30" t="str">
        <f>IF(DATA!U7&lt;&gt;"",Export!$B$54,"")</f>
        <v>Wash Asp 1-1</v>
      </c>
      <c r="L57" s="30" t="str">
        <f>IF(DATA!V7&lt;&gt;"",Export!$B$54,"")</f>
        <v>Wash Asp 1-1</v>
      </c>
      <c r="M57" s="30" t="str">
        <f>IF(DATA!W7&lt;&gt;"",Export!$B$54,"")</f>
        <v>Wash Asp 1-1</v>
      </c>
    </row>
    <row r="58" spans="1:14" x14ac:dyDescent="0.25">
      <c r="A58" t="s">
        <v>7</v>
      </c>
      <c r="B58" s="30" t="str">
        <f>IF(DATA!L8&lt;&gt;"",Export!$B$54,"")</f>
        <v>Wash Asp 1-1</v>
      </c>
      <c r="C58" s="30" t="str">
        <f>IF(DATA!M8&lt;&gt;"",Export!$B$54,"")</f>
        <v>Wash Asp 1-1</v>
      </c>
      <c r="D58" s="30" t="str">
        <f>IF(DATA!N8&lt;&gt;"",Export!$B$54,"")</f>
        <v>Wash Asp 1-1</v>
      </c>
      <c r="E58" s="30" t="str">
        <f>IF(DATA!O8&lt;&gt;"",Export!$B$54,"")</f>
        <v>Wash Asp 1-1</v>
      </c>
      <c r="F58" s="30" t="str">
        <f>IF(DATA!P8&lt;&gt;"",Export!$B$54,"")</f>
        <v>Wash Asp 1-1</v>
      </c>
      <c r="G58" s="30" t="str">
        <f>IF(DATA!Q8&lt;&gt;"",Export!$B$54,"")</f>
        <v>Wash Asp 1-1</v>
      </c>
      <c r="H58" s="30" t="str">
        <f>IF(DATA!R8&lt;&gt;"",Export!$B$54,"")</f>
        <v>Wash Asp 1-1</v>
      </c>
      <c r="I58" s="30" t="str">
        <f>IF(DATA!S8&lt;&gt;"",Export!$B$54,"")</f>
        <v>Wash Asp 1-1</v>
      </c>
      <c r="J58" s="30" t="str">
        <f>IF(DATA!T8&lt;&gt;"",Export!$B$54,"")</f>
        <v>Wash Asp 1-1</v>
      </c>
      <c r="K58" s="30" t="str">
        <f>IF(DATA!U8&lt;&gt;"",Export!$B$54,"")</f>
        <v>Wash Asp 1-1</v>
      </c>
      <c r="L58" s="30" t="str">
        <f>IF(DATA!V8&lt;&gt;"",Export!$B$54,"")</f>
        <v>Wash Asp 1-1</v>
      </c>
      <c r="M58" s="30" t="str">
        <f>IF(DATA!W8&lt;&gt;"",Export!$B$54,"")</f>
        <v>Wash Asp 1-1</v>
      </c>
    </row>
    <row r="59" spans="1:14" x14ac:dyDescent="0.25">
      <c r="A59" t="s">
        <v>8</v>
      </c>
      <c r="B59" s="30" t="str">
        <f>IF(DATA!L9&lt;&gt;"",Export!$B$54,"")</f>
        <v>Wash Asp 1-1</v>
      </c>
      <c r="C59" s="30" t="str">
        <f>IF(DATA!M9&lt;&gt;"",Export!$B$54,"")</f>
        <v>Wash Asp 1-1</v>
      </c>
      <c r="D59" s="30" t="str">
        <f>IF(DATA!N9&lt;&gt;"",Export!$B$54,"")</f>
        <v>Wash Asp 1-1</v>
      </c>
      <c r="E59" s="30" t="str">
        <f>IF(DATA!O9&lt;&gt;"",Export!$B$54,"")</f>
        <v>Wash Asp 1-1</v>
      </c>
      <c r="F59" s="30" t="str">
        <f>IF(DATA!P9&lt;&gt;"",Export!$B$54,"")</f>
        <v>Wash Asp 1-1</v>
      </c>
      <c r="G59" s="30" t="str">
        <f>IF(DATA!Q9&lt;&gt;"",Export!$B$54,"")</f>
        <v>Wash Asp 1-1</v>
      </c>
      <c r="H59" s="30" t="str">
        <f>IF(DATA!R9&lt;&gt;"",Export!$B$54,"")</f>
        <v>Wash Asp 1-1</v>
      </c>
      <c r="I59" s="30" t="str">
        <f>IF(DATA!S9&lt;&gt;"",Export!$B$54,"")</f>
        <v>Wash Asp 1-1</v>
      </c>
      <c r="J59" s="30" t="str">
        <f>IF(DATA!T9&lt;&gt;"",Export!$B$54,"")</f>
        <v>Wash Asp 1-1</v>
      </c>
      <c r="K59" s="30" t="str">
        <f>IF(DATA!U9&lt;&gt;"",Export!$B$54,"")</f>
        <v>Wash Asp 1-1</v>
      </c>
      <c r="L59" s="30" t="str">
        <f>IF(DATA!V9&lt;&gt;"",Export!$B$54,"")</f>
        <v>Wash Asp 1-1</v>
      </c>
      <c r="M59" s="30" t="str">
        <f>IF(DATA!W9&lt;&gt;"",Export!$B$54,"")</f>
        <v>Wash Asp 1-1</v>
      </c>
    </row>
    <row r="60" spans="1:14" x14ac:dyDescent="0.25">
      <c r="A60" t="s">
        <v>9</v>
      </c>
      <c r="B60" s="30" t="str">
        <f>IF(DATA!L10&lt;&gt;"",Export!$B$54,"")</f>
        <v>Wash Asp 1-1</v>
      </c>
      <c r="C60" s="30" t="str">
        <f>IF(DATA!M10&lt;&gt;"",Export!$B$54,"")</f>
        <v>Wash Asp 1-1</v>
      </c>
      <c r="D60" s="30" t="str">
        <f>IF(DATA!N10&lt;&gt;"",Export!$B$54,"")</f>
        <v>Wash Asp 1-1</v>
      </c>
      <c r="E60" s="30" t="str">
        <f>IF(DATA!O10&lt;&gt;"",Export!$B$54,"")</f>
        <v>Wash Asp 1-1</v>
      </c>
      <c r="F60" s="30" t="str">
        <f>IF(DATA!P10&lt;&gt;"",Export!$B$54,"")</f>
        <v>Wash Asp 1-1</v>
      </c>
      <c r="G60" s="30" t="str">
        <f>IF(DATA!Q10&lt;&gt;"",Export!$B$54,"")</f>
        <v>Wash Asp 1-1</v>
      </c>
      <c r="H60" s="30" t="str">
        <f>IF(DATA!R10&lt;&gt;"",Export!$B$54,"")</f>
        <v>Wash Asp 1-1</v>
      </c>
      <c r="I60" s="30" t="str">
        <f>IF(DATA!S10&lt;&gt;"",Export!$B$54,"")</f>
        <v>Wash Asp 1-1</v>
      </c>
      <c r="J60" s="30" t="str">
        <f>IF(DATA!T10&lt;&gt;"",Export!$B$54,"")</f>
        <v>Wash Asp 1-1</v>
      </c>
      <c r="K60" s="30" t="str">
        <f>IF(DATA!U10&lt;&gt;"",Export!$B$54,"")</f>
        <v>Wash Asp 1-1</v>
      </c>
      <c r="L60" s="30" t="str">
        <f>IF(DATA!V10&lt;&gt;"",Export!$B$54,"")</f>
        <v>Wash Asp 1-1</v>
      </c>
      <c r="M60" s="30" t="str">
        <f>IF(DATA!W10&lt;&gt;"",Export!$B$54,"")</f>
        <v>Wash Asp 1-1</v>
      </c>
    </row>
    <row r="61" spans="1:14" x14ac:dyDescent="0.25">
      <c r="A61" t="s">
        <v>10</v>
      </c>
      <c r="B61" s="30" t="str">
        <f>IF(DATA!L11&lt;&gt;"",Export!$B$54,"")</f>
        <v>Wash Asp 1-1</v>
      </c>
      <c r="C61" s="30" t="str">
        <f>IF(DATA!M11&lt;&gt;"",Export!$B$54,"")</f>
        <v>Wash Asp 1-1</v>
      </c>
      <c r="D61" s="30" t="str">
        <f>IF(DATA!N11&lt;&gt;"",Export!$B$54,"")</f>
        <v>Wash Asp 1-1</v>
      </c>
      <c r="E61" s="30" t="str">
        <f>IF(DATA!O11&lt;&gt;"",Export!$B$54,"")</f>
        <v>Wash Asp 1-1</v>
      </c>
      <c r="F61" s="30" t="str">
        <f>IF(DATA!P11&lt;&gt;"",Export!$B$54,"")</f>
        <v>Wash Asp 1-1</v>
      </c>
      <c r="G61" s="30" t="str">
        <f>IF(DATA!Q11&lt;&gt;"",Export!$B$54,"")</f>
        <v>Wash Asp 1-1</v>
      </c>
      <c r="H61" s="30" t="str">
        <f>IF(DATA!R11&lt;&gt;"",Export!$B$54,"")</f>
        <v>Wash Asp 1-1</v>
      </c>
      <c r="I61" s="30" t="str">
        <f>IF(DATA!S11&lt;&gt;"",Export!$B$54,"")</f>
        <v>Wash Asp 1-1</v>
      </c>
      <c r="J61" s="30" t="str">
        <f>IF(DATA!T11&lt;&gt;"",Export!$B$54,"")</f>
        <v>Wash Asp 1-1</v>
      </c>
      <c r="K61" s="30" t="str">
        <f>IF(DATA!U11&lt;&gt;"",Export!$B$54,"")</f>
        <v>Wash Asp 1-1</v>
      </c>
      <c r="L61" s="30" t="str">
        <f>IF(DATA!V11&lt;&gt;"",Export!$B$54,"")</f>
        <v>Wash Asp 1-1</v>
      </c>
      <c r="M61" s="30" t="str">
        <f>IF(DATA!W11&lt;&gt;"",Export!$B$54,"")</f>
        <v>Wash Asp 1-1</v>
      </c>
    </row>
    <row r="62" spans="1:14" x14ac:dyDescent="0.25">
      <c r="A62" t="s">
        <v>11</v>
      </c>
      <c r="B62" s="30" t="str">
        <f>IF(DATA!L12&lt;&gt;"",Export!$B$54,"")</f>
        <v>Wash Asp 1-1</v>
      </c>
      <c r="C62" s="30" t="str">
        <f>IF(DATA!M12&lt;&gt;"",Export!$B$54,"")</f>
        <v>Wash Asp 1-1</v>
      </c>
      <c r="D62" s="30" t="str">
        <f>IF(DATA!N12&lt;&gt;"",Export!$B$54,"")</f>
        <v>Wash Asp 1-1</v>
      </c>
      <c r="E62" s="30" t="str">
        <f>IF(DATA!O12&lt;&gt;"",Export!$B$54,"")</f>
        <v>Wash Asp 1-1</v>
      </c>
      <c r="F62" s="30" t="str">
        <f>IF(DATA!P12&lt;&gt;"",Export!$B$54,"")</f>
        <v>Wash Asp 1-1</v>
      </c>
      <c r="G62" s="30" t="str">
        <f>IF(DATA!Q12&lt;&gt;"",Export!$B$54,"")</f>
        <v>Wash Asp 1-1</v>
      </c>
      <c r="H62" s="30" t="str">
        <f>IF(DATA!R12&lt;&gt;"",Export!$B$54,"")</f>
        <v>Wash Asp 1-1</v>
      </c>
      <c r="I62" s="30" t="str">
        <f>IF(DATA!S12&lt;&gt;"",Export!$B$54,"")</f>
        <v>Wash Asp 1-1</v>
      </c>
      <c r="J62" s="30" t="str">
        <f>IF(DATA!T12&lt;&gt;"",Export!$B$54,"")</f>
        <v>Wash Asp 1-1</v>
      </c>
      <c r="K62" s="30" t="str">
        <f>IF(DATA!U12&lt;&gt;"",Export!$B$54,"")</f>
        <v>Wash Asp 1-1</v>
      </c>
      <c r="L62" s="30" t="str">
        <f>IF(DATA!V12&lt;&gt;"",Export!$B$54,"")</f>
        <v>Wash Asp 1-1</v>
      </c>
      <c r="M62" s="30" t="str">
        <f>IF(DATA!W12&lt;&gt;"",Export!$B$54,"")</f>
        <v>Wash Asp 1-1</v>
      </c>
    </row>
    <row r="63" spans="1:14" x14ac:dyDescent="0.25">
      <c r="A63" t="s">
        <v>12</v>
      </c>
      <c r="B63" s="30" t="str">
        <f>IF(DATA!L13&lt;&gt;"",Export!$B$54,"")</f>
        <v>Wash Asp 1-1</v>
      </c>
      <c r="C63" s="30" t="str">
        <f>IF(DATA!M13&lt;&gt;"",Export!$B$54,"")</f>
        <v>Wash Asp 1-1</v>
      </c>
      <c r="D63" s="30" t="str">
        <f>IF(DATA!N13&lt;&gt;"",Export!$B$54,"")</f>
        <v>Wash Asp 1-1</v>
      </c>
      <c r="E63" s="30" t="str">
        <f>IF(DATA!O13&lt;&gt;"",Export!$B$54,"")</f>
        <v>Wash Asp 1-1</v>
      </c>
      <c r="F63" s="30" t="str">
        <f>IF(DATA!P13&lt;&gt;"",Export!$B$54,"")</f>
        <v>Wash Asp 1-1</v>
      </c>
      <c r="G63" s="30" t="str">
        <f>IF(DATA!Q13&lt;&gt;"",Export!$B$54,"")</f>
        <v>Wash Asp 1-1</v>
      </c>
      <c r="H63" s="30" t="str">
        <f>IF(DATA!R13&lt;&gt;"",Export!$B$54,"")</f>
        <v>Wash Asp 1-1</v>
      </c>
      <c r="I63" s="30" t="str">
        <f>IF(DATA!S13&lt;&gt;"",Export!$B$54,"")</f>
        <v>Wash Asp 1-1</v>
      </c>
      <c r="J63" s="30" t="str">
        <f>IF(DATA!T13&lt;&gt;"",Export!$B$54,"")</f>
        <v>Wash Asp 1-1</v>
      </c>
      <c r="K63" s="30" t="str">
        <f>IF(DATA!U13&lt;&gt;"",Export!$B$54,"")</f>
        <v>Wash Asp 1-1</v>
      </c>
      <c r="L63" s="30" t="str">
        <f>IF(DATA!V13&lt;&gt;"",Export!$B$54,"")</f>
        <v>Wash Asp 1-1</v>
      </c>
      <c r="M63" s="30" t="str">
        <f>IF(DATA!W13&lt;&gt;"",Export!$B$54,"")</f>
        <v>Wash Asp 1-1</v>
      </c>
    </row>
    <row r="64" spans="1:14" x14ac:dyDescent="0.25">
      <c r="A64" t="s">
        <v>13</v>
      </c>
      <c r="B64" s="30" t="str">
        <f>IF(DATA!L14&lt;&gt;"",Export!$B$54,"")</f>
        <v>Wash Asp 1-1</v>
      </c>
      <c r="C64" s="30" t="str">
        <f>IF(DATA!M14&lt;&gt;"",Export!$B$54,"")</f>
        <v>Wash Asp 1-1</v>
      </c>
      <c r="D64" s="30" t="str">
        <f>IF(DATA!N14&lt;&gt;"",Export!$B$54,"")</f>
        <v>Wash Asp 1-1</v>
      </c>
      <c r="E64" s="30" t="str">
        <f>IF(DATA!O14&lt;&gt;"",Export!$B$54,"")</f>
        <v>Wash Asp 1-1</v>
      </c>
      <c r="F64" s="30" t="str">
        <f>IF(DATA!P14&lt;&gt;"",Export!$B$54,"")</f>
        <v>Wash Asp 1-1</v>
      </c>
      <c r="G64" s="30" t="str">
        <f>IF(DATA!Q14&lt;&gt;"",Export!$B$54,"")</f>
        <v>Wash Asp 1-1</v>
      </c>
      <c r="H64" s="30" t="str">
        <f>IF(DATA!R14&lt;&gt;"",Export!$B$54,"")</f>
        <v>Wash Asp 1-1</v>
      </c>
      <c r="I64" s="30" t="str">
        <f>IF(DATA!S14&lt;&gt;"",Export!$B$54,"")</f>
        <v>Wash Asp 1-1</v>
      </c>
      <c r="J64" s="30" t="str">
        <f>IF(DATA!T14&lt;&gt;"",Export!$B$54,"")</f>
        <v>Wash Asp 1-1</v>
      </c>
      <c r="K64" s="30" t="str">
        <f>IF(DATA!U14&lt;&gt;"",Export!$B$54,"")</f>
        <v>Wash Asp 1-1</v>
      </c>
      <c r="L64" s="30" t="str">
        <f>IF(DATA!V14&lt;&gt;"",Export!$B$54,"")</f>
        <v>Wash Asp 1-1</v>
      </c>
      <c r="M64" s="30" t="str">
        <f>IF(DATA!W14&lt;&gt;"",Export!$B$54,"")</f>
        <v>Wash Asp 1-1</v>
      </c>
    </row>
    <row r="66" spans="1:14" x14ac:dyDescent="0.25">
      <c r="A66" t="s">
        <v>0</v>
      </c>
      <c r="B66" t="str">
        <f>DATA!B11&amp;" 1-2"</f>
        <v>Wash 1-2</v>
      </c>
      <c r="C66">
        <f>C54</f>
        <v>400</v>
      </c>
      <c r="D66">
        <v>8</v>
      </c>
      <c r="E66">
        <v>12</v>
      </c>
      <c r="F66" t="s">
        <v>1</v>
      </c>
      <c r="G66" t="s">
        <v>2</v>
      </c>
      <c r="H66" t="str">
        <f>DATA!G11</f>
        <v>Multichannel pipette with multidispense mode fits perfectly for this step</v>
      </c>
      <c r="I66">
        <f>I54</f>
        <v>6</v>
      </c>
      <c r="J66">
        <f>J54</f>
        <v>6</v>
      </c>
      <c r="K66" t="s">
        <v>3</v>
      </c>
      <c r="L66" t="s">
        <v>4</v>
      </c>
      <c r="M66" t="s">
        <v>5</v>
      </c>
      <c r="N66" t="s">
        <v>5</v>
      </c>
    </row>
    <row r="67" spans="1:14" x14ac:dyDescent="0.25">
      <c r="M67" t="s">
        <v>83</v>
      </c>
      <c r="N67" t="s">
        <v>84</v>
      </c>
    </row>
    <row r="68" spans="1:14" x14ac:dyDescent="0.25">
      <c r="B68">
        <v>1</v>
      </c>
      <c r="C68">
        <v>2</v>
      </c>
      <c r="D68">
        <v>3</v>
      </c>
      <c r="E68">
        <v>4</v>
      </c>
      <c r="F68">
        <v>5</v>
      </c>
      <c r="G68">
        <v>6</v>
      </c>
      <c r="H68">
        <v>7</v>
      </c>
      <c r="I68">
        <v>8</v>
      </c>
      <c r="J68">
        <v>9</v>
      </c>
      <c r="K68">
        <v>10</v>
      </c>
      <c r="L68">
        <v>11</v>
      </c>
      <c r="M68">
        <v>12</v>
      </c>
    </row>
    <row r="69" spans="1:14" x14ac:dyDescent="0.25">
      <c r="A69" t="s">
        <v>6</v>
      </c>
      <c r="B69" s="30" t="str">
        <f>IF(DATA!L7&lt;&gt;"",Export!$B$66,"")</f>
        <v>Wash 1-2</v>
      </c>
      <c r="C69" s="30" t="str">
        <f>IF(DATA!M7&lt;&gt;"",Export!$B$66,"")</f>
        <v>Wash 1-2</v>
      </c>
      <c r="D69" s="30" t="str">
        <f>IF(DATA!N7&lt;&gt;"",Export!$B$66,"")</f>
        <v>Wash 1-2</v>
      </c>
      <c r="E69" s="30" t="str">
        <f>IF(DATA!O7&lt;&gt;"",Export!$B$66,"")</f>
        <v>Wash 1-2</v>
      </c>
      <c r="F69" s="30" t="str">
        <f>IF(DATA!P7&lt;&gt;"",Export!$B$66,"")</f>
        <v>Wash 1-2</v>
      </c>
      <c r="G69" s="30" t="str">
        <f>IF(DATA!Q7&lt;&gt;"",Export!$B$66,"")</f>
        <v>Wash 1-2</v>
      </c>
      <c r="H69" s="30" t="str">
        <f>IF(DATA!R7&lt;&gt;"",Export!$B$66,"")</f>
        <v>Wash 1-2</v>
      </c>
      <c r="I69" s="30" t="str">
        <f>IF(DATA!S7&lt;&gt;"",Export!$B$66,"")</f>
        <v>Wash 1-2</v>
      </c>
      <c r="J69" s="30" t="str">
        <f>IF(DATA!T7&lt;&gt;"",Export!$B$66,"")</f>
        <v>Wash 1-2</v>
      </c>
      <c r="K69" s="30" t="str">
        <f>IF(DATA!U7&lt;&gt;"",Export!$B$66,"")</f>
        <v>Wash 1-2</v>
      </c>
      <c r="L69" s="30" t="str">
        <f>IF(DATA!V7&lt;&gt;"",Export!$B$66,"")</f>
        <v>Wash 1-2</v>
      </c>
      <c r="M69" s="30" t="str">
        <f>IF(DATA!W7&lt;&gt;"",Export!$B$66,"")</f>
        <v>Wash 1-2</v>
      </c>
    </row>
    <row r="70" spans="1:14" x14ac:dyDescent="0.25">
      <c r="A70" t="s">
        <v>7</v>
      </c>
      <c r="B70" s="30" t="str">
        <f>IF(DATA!L8&lt;&gt;"",Export!$B$66,"")</f>
        <v>Wash 1-2</v>
      </c>
      <c r="C70" s="30" t="str">
        <f>IF(DATA!M8&lt;&gt;"",Export!$B$66,"")</f>
        <v>Wash 1-2</v>
      </c>
      <c r="D70" s="30" t="str">
        <f>IF(DATA!N8&lt;&gt;"",Export!$B$66,"")</f>
        <v>Wash 1-2</v>
      </c>
      <c r="E70" s="30" t="str">
        <f>IF(DATA!O8&lt;&gt;"",Export!$B$66,"")</f>
        <v>Wash 1-2</v>
      </c>
      <c r="F70" s="30" t="str">
        <f>IF(DATA!P8&lt;&gt;"",Export!$B$66,"")</f>
        <v>Wash 1-2</v>
      </c>
      <c r="G70" s="30" t="str">
        <f>IF(DATA!Q8&lt;&gt;"",Export!$B$66,"")</f>
        <v>Wash 1-2</v>
      </c>
      <c r="H70" s="30" t="str">
        <f>IF(DATA!R8&lt;&gt;"",Export!$B$66,"")</f>
        <v>Wash 1-2</v>
      </c>
      <c r="I70" s="30" t="str">
        <f>IF(DATA!S8&lt;&gt;"",Export!$B$66,"")</f>
        <v>Wash 1-2</v>
      </c>
      <c r="J70" s="30" t="str">
        <f>IF(DATA!T8&lt;&gt;"",Export!$B$66,"")</f>
        <v>Wash 1-2</v>
      </c>
      <c r="K70" s="30" t="str">
        <f>IF(DATA!U8&lt;&gt;"",Export!$B$66,"")</f>
        <v>Wash 1-2</v>
      </c>
      <c r="L70" s="30" t="str">
        <f>IF(DATA!V8&lt;&gt;"",Export!$B$66,"")</f>
        <v>Wash 1-2</v>
      </c>
      <c r="M70" s="30" t="str">
        <f>IF(DATA!W8&lt;&gt;"",Export!$B$66,"")</f>
        <v>Wash 1-2</v>
      </c>
    </row>
    <row r="71" spans="1:14" x14ac:dyDescent="0.25">
      <c r="A71" t="s">
        <v>8</v>
      </c>
      <c r="B71" s="30" t="str">
        <f>IF(DATA!L9&lt;&gt;"",Export!$B$66,"")</f>
        <v>Wash 1-2</v>
      </c>
      <c r="C71" s="30" t="str">
        <f>IF(DATA!M9&lt;&gt;"",Export!$B$66,"")</f>
        <v>Wash 1-2</v>
      </c>
      <c r="D71" s="30" t="str">
        <f>IF(DATA!N9&lt;&gt;"",Export!$B$66,"")</f>
        <v>Wash 1-2</v>
      </c>
      <c r="E71" s="30" t="str">
        <f>IF(DATA!O9&lt;&gt;"",Export!$B$66,"")</f>
        <v>Wash 1-2</v>
      </c>
      <c r="F71" s="30" t="str">
        <f>IF(DATA!P9&lt;&gt;"",Export!$B$66,"")</f>
        <v>Wash 1-2</v>
      </c>
      <c r="G71" s="30" t="str">
        <f>IF(DATA!Q9&lt;&gt;"",Export!$B$66,"")</f>
        <v>Wash 1-2</v>
      </c>
      <c r="H71" s="30" t="str">
        <f>IF(DATA!R9&lt;&gt;"",Export!$B$66,"")</f>
        <v>Wash 1-2</v>
      </c>
      <c r="I71" s="30" t="str">
        <f>IF(DATA!S9&lt;&gt;"",Export!$B$66,"")</f>
        <v>Wash 1-2</v>
      </c>
      <c r="J71" s="30" t="str">
        <f>IF(DATA!T9&lt;&gt;"",Export!$B$66,"")</f>
        <v>Wash 1-2</v>
      </c>
      <c r="K71" s="30" t="str">
        <f>IF(DATA!U9&lt;&gt;"",Export!$B$66,"")</f>
        <v>Wash 1-2</v>
      </c>
      <c r="L71" s="30" t="str">
        <f>IF(DATA!V9&lt;&gt;"",Export!$B$66,"")</f>
        <v>Wash 1-2</v>
      </c>
      <c r="M71" s="30" t="str">
        <f>IF(DATA!W9&lt;&gt;"",Export!$B$66,"")</f>
        <v>Wash 1-2</v>
      </c>
    </row>
    <row r="72" spans="1:14" x14ac:dyDescent="0.25">
      <c r="A72" t="s">
        <v>9</v>
      </c>
      <c r="B72" s="30" t="str">
        <f>IF(DATA!L10&lt;&gt;"",Export!$B$66,"")</f>
        <v>Wash 1-2</v>
      </c>
      <c r="C72" s="30" t="str">
        <f>IF(DATA!M10&lt;&gt;"",Export!$B$66,"")</f>
        <v>Wash 1-2</v>
      </c>
      <c r="D72" s="30" t="str">
        <f>IF(DATA!N10&lt;&gt;"",Export!$B$66,"")</f>
        <v>Wash 1-2</v>
      </c>
      <c r="E72" s="30" t="str">
        <f>IF(DATA!O10&lt;&gt;"",Export!$B$66,"")</f>
        <v>Wash 1-2</v>
      </c>
      <c r="F72" s="30" t="str">
        <f>IF(DATA!P10&lt;&gt;"",Export!$B$66,"")</f>
        <v>Wash 1-2</v>
      </c>
      <c r="G72" s="30" t="str">
        <f>IF(DATA!Q10&lt;&gt;"",Export!$B$66,"")</f>
        <v>Wash 1-2</v>
      </c>
      <c r="H72" s="30" t="str">
        <f>IF(DATA!R10&lt;&gt;"",Export!$B$66,"")</f>
        <v>Wash 1-2</v>
      </c>
      <c r="I72" s="30" t="str">
        <f>IF(DATA!S10&lt;&gt;"",Export!$B$66,"")</f>
        <v>Wash 1-2</v>
      </c>
      <c r="J72" s="30" t="str">
        <f>IF(DATA!T10&lt;&gt;"",Export!$B$66,"")</f>
        <v>Wash 1-2</v>
      </c>
      <c r="K72" s="30" t="str">
        <f>IF(DATA!U10&lt;&gt;"",Export!$B$66,"")</f>
        <v>Wash 1-2</v>
      </c>
      <c r="L72" s="30" t="str">
        <f>IF(DATA!V10&lt;&gt;"",Export!$B$66,"")</f>
        <v>Wash 1-2</v>
      </c>
      <c r="M72" s="30" t="str">
        <f>IF(DATA!W10&lt;&gt;"",Export!$B$66,"")</f>
        <v>Wash 1-2</v>
      </c>
    </row>
    <row r="73" spans="1:14" x14ac:dyDescent="0.25">
      <c r="A73" t="s">
        <v>10</v>
      </c>
      <c r="B73" s="30" t="str">
        <f>IF(DATA!L11&lt;&gt;"",Export!$B$66,"")</f>
        <v>Wash 1-2</v>
      </c>
      <c r="C73" s="30" t="str">
        <f>IF(DATA!M11&lt;&gt;"",Export!$B$66,"")</f>
        <v>Wash 1-2</v>
      </c>
      <c r="D73" s="30" t="str">
        <f>IF(DATA!N11&lt;&gt;"",Export!$B$66,"")</f>
        <v>Wash 1-2</v>
      </c>
      <c r="E73" s="30" t="str">
        <f>IF(DATA!O11&lt;&gt;"",Export!$B$66,"")</f>
        <v>Wash 1-2</v>
      </c>
      <c r="F73" s="30" t="str">
        <f>IF(DATA!P11&lt;&gt;"",Export!$B$66,"")</f>
        <v>Wash 1-2</v>
      </c>
      <c r="G73" s="30" t="str">
        <f>IF(DATA!Q11&lt;&gt;"",Export!$B$66,"")</f>
        <v>Wash 1-2</v>
      </c>
      <c r="H73" s="30" t="str">
        <f>IF(DATA!R11&lt;&gt;"",Export!$B$66,"")</f>
        <v>Wash 1-2</v>
      </c>
      <c r="I73" s="30" t="str">
        <f>IF(DATA!S11&lt;&gt;"",Export!$B$66,"")</f>
        <v>Wash 1-2</v>
      </c>
      <c r="J73" s="30" t="str">
        <f>IF(DATA!T11&lt;&gt;"",Export!$B$66,"")</f>
        <v>Wash 1-2</v>
      </c>
      <c r="K73" s="30" t="str">
        <f>IF(DATA!U11&lt;&gt;"",Export!$B$66,"")</f>
        <v>Wash 1-2</v>
      </c>
      <c r="L73" s="30" t="str">
        <f>IF(DATA!V11&lt;&gt;"",Export!$B$66,"")</f>
        <v>Wash 1-2</v>
      </c>
      <c r="M73" s="30" t="str">
        <f>IF(DATA!W11&lt;&gt;"",Export!$B$66,"")</f>
        <v>Wash 1-2</v>
      </c>
    </row>
    <row r="74" spans="1:14" x14ac:dyDescent="0.25">
      <c r="A74" t="s">
        <v>11</v>
      </c>
      <c r="B74" s="30" t="str">
        <f>IF(DATA!L12&lt;&gt;"",Export!$B$66,"")</f>
        <v>Wash 1-2</v>
      </c>
      <c r="C74" s="30" t="str">
        <f>IF(DATA!M12&lt;&gt;"",Export!$B$66,"")</f>
        <v>Wash 1-2</v>
      </c>
      <c r="D74" s="30" t="str">
        <f>IF(DATA!N12&lt;&gt;"",Export!$B$66,"")</f>
        <v>Wash 1-2</v>
      </c>
      <c r="E74" s="30" t="str">
        <f>IF(DATA!O12&lt;&gt;"",Export!$B$66,"")</f>
        <v>Wash 1-2</v>
      </c>
      <c r="F74" s="30" t="str">
        <f>IF(DATA!P12&lt;&gt;"",Export!$B$66,"")</f>
        <v>Wash 1-2</v>
      </c>
      <c r="G74" s="30" t="str">
        <f>IF(DATA!Q12&lt;&gt;"",Export!$B$66,"")</f>
        <v>Wash 1-2</v>
      </c>
      <c r="H74" s="30" t="str">
        <f>IF(DATA!R12&lt;&gt;"",Export!$B$66,"")</f>
        <v>Wash 1-2</v>
      </c>
      <c r="I74" s="30" t="str">
        <f>IF(DATA!S12&lt;&gt;"",Export!$B$66,"")</f>
        <v>Wash 1-2</v>
      </c>
      <c r="J74" s="30" t="str">
        <f>IF(DATA!T12&lt;&gt;"",Export!$B$66,"")</f>
        <v>Wash 1-2</v>
      </c>
      <c r="K74" s="30" t="str">
        <f>IF(DATA!U12&lt;&gt;"",Export!$B$66,"")</f>
        <v>Wash 1-2</v>
      </c>
      <c r="L74" s="30" t="str">
        <f>IF(DATA!V12&lt;&gt;"",Export!$B$66,"")</f>
        <v>Wash 1-2</v>
      </c>
      <c r="M74" s="30" t="str">
        <f>IF(DATA!W12&lt;&gt;"",Export!$B$66,"")</f>
        <v>Wash 1-2</v>
      </c>
    </row>
    <row r="75" spans="1:14" x14ac:dyDescent="0.25">
      <c r="A75" t="s">
        <v>12</v>
      </c>
      <c r="B75" s="30" t="str">
        <f>IF(DATA!L13&lt;&gt;"",Export!$B$66,"")</f>
        <v>Wash 1-2</v>
      </c>
      <c r="C75" s="30" t="str">
        <f>IF(DATA!M13&lt;&gt;"",Export!$B$66,"")</f>
        <v>Wash 1-2</v>
      </c>
      <c r="D75" s="30" t="str">
        <f>IF(DATA!N13&lt;&gt;"",Export!$B$66,"")</f>
        <v>Wash 1-2</v>
      </c>
      <c r="E75" s="30" t="str">
        <f>IF(DATA!O13&lt;&gt;"",Export!$B$66,"")</f>
        <v>Wash 1-2</v>
      </c>
      <c r="F75" s="30" t="str">
        <f>IF(DATA!P13&lt;&gt;"",Export!$B$66,"")</f>
        <v>Wash 1-2</v>
      </c>
      <c r="G75" s="30" t="str">
        <f>IF(DATA!Q13&lt;&gt;"",Export!$B$66,"")</f>
        <v>Wash 1-2</v>
      </c>
      <c r="H75" s="30" t="str">
        <f>IF(DATA!R13&lt;&gt;"",Export!$B$66,"")</f>
        <v>Wash 1-2</v>
      </c>
      <c r="I75" s="30" t="str">
        <f>IF(DATA!S13&lt;&gt;"",Export!$B$66,"")</f>
        <v>Wash 1-2</v>
      </c>
      <c r="J75" s="30" t="str">
        <f>IF(DATA!T13&lt;&gt;"",Export!$B$66,"")</f>
        <v>Wash 1-2</v>
      </c>
      <c r="K75" s="30" t="str">
        <f>IF(DATA!U13&lt;&gt;"",Export!$B$66,"")</f>
        <v>Wash 1-2</v>
      </c>
      <c r="L75" s="30" t="str">
        <f>IF(DATA!V13&lt;&gt;"",Export!$B$66,"")</f>
        <v>Wash 1-2</v>
      </c>
      <c r="M75" s="30" t="str">
        <f>IF(DATA!W13&lt;&gt;"",Export!$B$66,"")</f>
        <v>Wash 1-2</v>
      </c>
    </row>
    <row r="76" spans="1:14" x14ac:dyDescent="0.25">
      <c r="A76" t="s">
        <v>13</v>
      </c>
      <c r="B76" s="30" t="str">
        <f>IF(DATA!L14&lt;&gt;"",Export!$B$66,"")</f>
        <v>Wash 1-2</v>
      </c>
      <c r="C76" s="30" t="str">
        <f>IF(DATA!M14&lt;&gt;"",Export!$B$66,"")</f>
        <v>Wash 1-2</v>
      </c>
      <c r="D76" s="30" t="str">
        <f>IF(DATA!N14&lt;&gt;"",Export!$B$66,"")</f>
        <v>Wash 1-2</v>
      </c>
      <c r="E76" s="30" t="str">
        <f>IF(DATA!O14&lt;&gt;"",Export!$B$66,"")</f>
        <v>Wash 1-2</v>
      </c>
      <c r="F76" s="30" t="str">
        <f>IF(DATA!P14&lt;&gt;"",Export!$B$66,"")</f>
        <v>Wash 1-2</v>
      </c>
      <c r="G76" s="30" t="str">
        <f>IF(DATA!Q14&lt;&gt;"",Export!$B$66,"")</f>
        <v>Wash 1-2</v>
      </c>
      <c r="H76" s="30" t="str">
        <f>IF(DATA!R14&lt;&gt;"",Export!$B$66,"")</f>
        <v>Wash 1-2</v>
      </c>
      <c r="I76" s="30" t="str">
        <f>IF(DATA!S14&lt;&gt;"",Export!$B$66,"")</f>
        <v>Wash 1-2</v>
      </c>
      <c r="J76" s="30" t="str">
        <f>IF(DATA!T14&lt;&gt;"",Export!$B$66,"")</f>
        <v>Wash 1-2</v>
      </c>
      <c r="K76" s="30" t="str">
        <f>IF(DATA!U14&lt;&gt;"",Export!$B$66,"")</f>
        <v>Wash 1-2</v>
      </c>
      <c r="L76" s="30" t="str">
        <f>IF(DATA!V14&lt;&gt;"",Export!$B$66,"")</f>
        <v>Wash 1-2</v>
      </c>
      <c r="M76" s="30" t="str">
        <f>IF(DATA!W14&lt;&gt;"",Export!$B$66,"")</f>
        <v>Wash 1-2</v>
      </c>
    </row>
    <row r="78" spans="1:14" x14ac:dyDescent="0.25">
      <c r="A78" t="s">
        <v>0</v>
      </c>
      <c r="B78" t="str">
        <f>DATA!B11&amp;" Asp 1-2"</f>
        <v>Wash Asp 1-2</v>
      </c>
      <c r="C78">
        <f>C66</f>
        <v>400</v>
      </c>
      <c r="D78">
        <v>8</v>
      </c>
      <c r="E78">
        <v>12</v>
      </c>
      <c r="F78" t="s">
        <v>1</v>
      </c>
      <c r="G78" t="s">
        <v>2</v>
      </c>
      <c r="H78" t="str">
        <f>DATA!G10</f>
        <v>aspirate your well before washing</v>
      </c>
      <c r="I78">
        <f>I66</f>
        <v>6</v>
      </c>
      <c r="J78">
        <f>J66</f>
        <v>6</v>
      </c>
      <c r="K78" t="s">
        <v>3</v>
      </c>
      <c r="L78" t="s">
        <v>4</v>
      </c>
      <c r="M78" t="s">
        <v>5</v>
      </c>
      <c r="N78" t="s">
        <v>5</v>
      </c>
    </row>
    <row r="79" spans="1:14" x14ac:dyDescent="0.25">
      <c r="M79" t="s">
        <v>83</v>
      </c>
      <c r="N79" t="s">
        <v>84</v>
      </c>
    </row>
    <row r="80" spans="1:14" x14ac:dyDescent="0.25">
      <c r="B80">
        <v>1</v>
      </c>
      <c r="C80">
        <v>2</v>
      </c>
      <c r="D80">
        <v>3</v>
      </c>
      <c r="E80">
        <v>4</v>
      </c>
      <c r="F80">
        <v>5</v>
      </c>
      <c r="G80">
        <v>6</v>
      </c>
      <c r="H80">
        <v>7</v>
      </c>
      <c r="I80">
        <v>8</v>
      </c>
      <c r="J80">
        <v>9</v>
      </c>
      <c r="K80">
        <v>10</v>
      </c>
      <c r="L80">
        <v>11</v>
      </c>
      <c r="M80">
        <v>12</v>
      </c>
    </row>
    <row r="81" spans="1:14" x14ac:dyDescent="0.25">
      <c r="A81" t="s">
        <v>6</v>
      </c>
      <c r="B81" s="30" t="str">
        <f>IF(DATA!L7&lt;&gt;"",Export!$B$78,"")</f>
        <v>Wash Asp 1-2</v>
      </c>
      <c r="C81" s="30" t="str">
        <f>IF(DATA!M7&lt;&gt;"",Export!$B$78,"")</f>
        <v>Wash Asp 1-2</v>
      </c>
      <c r="D81" s="30" t="str">
        <f>IF(DATA!N7&lt;&gt;"",Export!$B$78,"")</f>
        <v>Wash Asp 1-2</v>
      </c>
      <c r="E81" s="30" t="str">
        <f>IF(DATA!O7&lt;&gt;"",Export!$B$78,"")</f>
        <v>Wash Asp 1-2</v>
      </c>
      <c r="F81" s="30" t="str">
        <f>IF(DATA!P7&lt;&gt;"",Export!$B$78,"")</f>
        <v>Wash Asp 1-2</v>
      </c>
      <c r="G81" s="30" t="str">
        <f>IF(DATA!Q7&lt;&gt;"",Export!$B$78,"")</f>
        <v>Wash Asp 1-2</v>
      </c>
      <c r="H81" s="30" t="str">
        <f>IF(DATA!R7&lt;&gt;"",Export!$B$78,"")</f>
        <v>Wash Asp 1-2</v>
      </c>
      <c r="I81" s="30" t="str">
        <f>IF(DATA!S7&lt;&gt;"",Export!$B$78,"")</f>
        <v>Wash Asp 1-2</v>
      </c>
      <c r="J81" s="30" t="str">
        <f>IF(DATA!T7&lt;&gt;"",Export!$B$78,"")</f>
        <v>Wash Asp 1-2</v>
      </c>
      <c r="K81" s="30" t="str">
        <f>IF(DATA!U7&lt;&gt;"",Export!$B$78,"")</f>
        <v>Wash Asp 1-2</v>
      </c>
      <c r="L81" s="30" t="str">
        <f>IF(DATA!V7&lt;&gt;"",Export!$B$78,"")</f>
        <v>Wash Asp 1-2</v>
      </c>
      <c r="M81" s="30" t="str">
        <f>IF(DATA!W7&lt;&gt;"",Export!$B$78,"")</f>
        <v>Wash Asp 1-2</v>
      </c>
    </row>
    <row r="82" spans="1:14" x14ac:dyDescent="0.25">
      <c r="A82" t="s">
        <v>7</v>
      </c>
      <c r="B82" s="30" t="str">
        <f>IF(DATA!L8&lt;&gt;"",Export!$B$78,"")</f>
        <v>Wash Asp 1-2</v>
      </c>
      <c r="C82" s="30" t="str">
        <f>IF(DATA!M8&lt;&gt;"",Export!$B$78,"")</f>
        <v>Wash Asp 1-2</v>
      </c>
      <c r="D82" s="30" t="str">
        <f>IF(DATA!N8&lt;&gt;"",Export!$B$78,"")</f>
        <v>Wash Asp 1-2</v>
      </c>
      <c r="E82" s="30" t="str">
        <f>IF(DATA!O8&lt;&gt;"",Export!$B$78,"")</f>
        <v>Wash Asp 1-2</v>
      </c>
      <c r="F82" s="30" t="str">
        <f>IF(DATA!P8&lt;&gt;"",Export!$B$78,"")</f>
        <v>Wash Asp 1-2</v>
      </c>
      <c r="G82" s="30" t="str">
        <f>IF(DATA!Q8&lt;&gt;"",Export!$B$78,"")</f>
        <v>Wash Asp 1-2</v>
      </c>
      <c r="H82" s="30" t="str">
        <f>IF(DATA!R8&lt;&gt;"",Export!$B$78,"")</f>
        <v>Wash Asp 1-2</v>
      </c>
      <c r="I82" s="30" t="str">
        <f>IF(DATA!S8&lt;&gt;"",Export!$B$78,"")</f>
        <v>Wash Asp 1-2</v>
      </c>
      <c r="J82" s="30" t="str">
        <f>IF(DATA!T8&lt;&gt;"",Export!$B$78,"")</f>
        <v>Wash Asp 1-2</v>
      </c>
      <c r="K82" s="30" t="str">
        <f>IF(DATA!U8&lt;&gt;"",Export!$B$78,"")</f>
        <v>Wash Asp 1-2</v>
      </c>
      <c r="L82" s="30" t="str">
        <f>IF(DATA!V8&lt;&gt;"",Export!$B$78,"")</f>
        <v>Wash Asp 1-2</v>
      </c>
      <c r="M82" s="30" t="str">
        <f>IF(DATA!W8&lt;&gt;"",Export!$B$78,"")</f>
        <v>Wash Asp 1-2</v>
      </c>
    </row>
    <row r="83" spans="1:14" x14ac:dyDescent="0.25">
      <c r="A83" t="s">
        <v>8</v>
      </c>
      <c r="B83" s="30" t="str">
        <f>IF(DATA!L9&lt;&gt;"",Export!$B$78,"")</f>
        <v>Wash Asp 1-2</v>
      </c>
      <c r="C83" s="30" t="str">
        <f>IF(DATA!M9&lt;&gt;"",Export!$B$78,"")</f>
        <v>Wash Asp 1-2</v>
      </c>
      <c r="D83" s="30" t="str">
        <f>IF(DATA!N9&lt;&gt;"",Export!$B$78,"")</f>
        <v>Wash Asp 1-2</v>
      </c>
      <c r="E83" s="30" t="str">
        <f>IF(DATA!O9&lt;&gt;"",Export!$B$78,"")</f>
        <v>Wash Asp 1-2</v>
      </c>
      <c r="F83" s="30" t="str">
        <f>IF(DATA!P9&lt;&gt;"",Export!$B$78,"")</f>
        <v>Wash Asp 1-2</v>
      </c>
      <c r="G83" s="30" t="str">
        <f>IF(DATA!Q9&lt;&gt;"",Export!$B$78,"")</f>
        <v>Wash Asp 1-2</v>
      </c>
      <c r="H83" s="30" t="str">
        <f>IF(DATA!R9&lt;&gt;"",Export!$B$78,"")</f>
        <v>Wash Asp 1-2</v>
      </c>
      <c r="I83" s="30" t="str">
        <f>IF(DATA!S9&lt;&gt;"",Export!$B$78,"")</f>
        <v>Wash Asp 1-2</v>
      </c>
      <c r="J83" s="30" t="str">
        <f>IF(DATA!T9&lt;&gt;"",Export!$B$78,"")</f>
        <v>Wash Asp 1-2</v>
      </c>
      <c r="K83" s="30" t="str">
        <f>IF(DATA!U9&lt;&gt;"",Export!$B$78,"")</f>
        <v>Wash Asp 1-2</v>
      </c>
      <c r="L83" s="30" t="str">
        <f>IF(DATA!V9&lt;&gt;"",Export!$B$78,"")</f>
        <v>Wash Asp 1-2</v>
      </c>
      <c r="M83" s="30" t="str">
        <f>IF(DATA!W9&lt;&gt;"",Export!$B$78,"")</f>
        <v>Wash Asp 1-2</v>
      </c>
    </row>
    <row r="84" spans="1:14" x14ac:dyDescent="0.25">
      <c r="A84" t="s">
        <v>9</v>
      </c>
      <c r="B84" s="30" t="str">
        <f>IF(DATA!L10&lt;&gt;"",Export!$B$78,"")</f>
        <v>Wash Asp 1-2</v>
      </c>
      <c r="C84" s="30" t="str">
        <f>IF(DATA!M10&lt;&gt;"",Export!$B$78,"")</f>
        <v>Wash Asp 1-2</v>
      </c>
      <c r="D84" s="30" t="str">
        <f>IF(DATA!N10&lt;&gt;"",Export!$B$78,"")</f>
        <v>Wash Asp 1-2</v>
      </c>
      <c r="E84" s="30" t="str">
        <f>IF(DATA!O10&lt;&gt;"",Export!$B$78,"")</f>
        <v>Wash Asp 1-2</v>
      </c>
      <c r="F84" s="30" t="str">
        <f>IF(DATA!P10&lt;&gt;"",Export!$B$78,"")</f>
        <v>Wash Asp 1-2</v>
      </c>
      <c r="G84" s="30" t="str">
        <f>IF(DATA!Q10&lt;&gt;"",Export!$B$78,"")</f>
        <v>Wash Asp 1-2</v>
      </c>
      <c r="H84" s="30" t="str">
        <f>IF(DATA!R10&lt;&gt;"",Export!$B$78,"")</f>
        <v>Wash Asp 1-2</v>
      </c>
      <c r="I84" s="30" t="str">
        <f>IF(DATA!S10&lt;&gt;"",Export!$B$78,"")</f>
        <v>Wash Asp 1-2</v>
      </c>
      <c r="J84" s="30" t="str">
        <f>IF(DATA!T10&lt;&gt;"",Export!$B$78,"")</f>
        <v>Wash Asp 1-2</v>
      </c>
      <c r="K84" s="30" t="str">
        <f>IF(DATA!U10&lt;&gt;"",Export!$B$78,"")</f>
        <v>Wash Asp 1-2</v>
      </c>
      <c r="L84" s="30" t="str">
        <f>IF(DATA!V10&lt;&gt;"",Export!$B$78,"")</f>
        <v>Wash Asp 1-2</v>
      </c>
      <c r="M84" s="30" t="str">
        <f>IF(DATA!W10&lt;&gt;"",Export!$B$78,"")</f>
        <v>Wash Asp 1-2</v>
      </c>
    </row>
    <row r="85" spans="1:14" x14ac:dyDescent="0.25">
      <c r="A85" t="s">
        <v>10</v>
      </c>
      <c r="B85" s="30" t="str">
        <f>IF(DATA!L11&lt;&gt;"",Export!$B$78,"")</f>
        <v>Wash Asp 1-2</v>
      </c>
      <c r="C85" s="30" t="str">
        <f>IF(DATA!M11&lt;&gt;"",Export!$B$78,"")</f>
        <v>Wash Asp 1-2</v>
      </c>
      <c r="D85" s="30" t="str">
        <f>IF(DATA!N11&lt;&gt;"",Export!$B$78,"")</f>
        <v>Wash Asp 1-2</v>
      </c>
      <c r="E85" s="30" t="str">
        <f>IF(DATA!O11&lt;&gt;"",Export!$B$78,"")</f>
        <v>Wash Asp 1-2</v>
      </c>
      <c r="F85" s="30" t="str">
        <f>IF(DATA!P11&lt;&gt;"",Export!$B$78,"")</f>
        <v>Wash Asp 1-2</v>
      </c>
      <c r="G85" s="30" t="str">
        <f>IF(DATA!Q11&lt;&gt;"",Export!$B$78,"")</f>
        <v>Wash Asp 1-2</v>
      </c>
      <c r="H85" s="30" t="str">
        <f>IF(DATA!R11&lt;&gt;"",Export!$B$78,"")</f>
        <v>Wash Asp 1-2</v>
      </c>
      <c r="I85" s="30" t="str">
        <f>IF(DATA!S11&lt;&gt;"",Export!$B$78,"")</f>
        <v>Wash Asp 1-2</v>
      </c>
      <c r="J85" s="30" t="str">
        <f>IF(DATA!T11&lt;&gt;"",Export!$B$78,"")</f>
        <v>Wash Asp 1-2</v>
      </c>
      <c r="K85" s="30" t="str">
        <f>IF(DATA!U11&lt;&gt;"",Export!$B$78,"")</f>
        <v>Wash Asp 1-2</v>
      </c>
      <c r="L85" s="30" t="str">
        <f>IF(DATA!V11&lt;&gt;"",Export!$B$78,"")</f>
        <v>Wash Asp 1-2</v>
      </c>
      <c r="M85" s="30" t="str">
        <f>IF(DATA!W11&lt;&gt;"",Export!$B$78,"")</f>
        <v>Wash Asp 1-2</v>
      </c>
    </row>
    <row r="86" spans="1:14" x14ac:dyDescent="0.25">
      <c r="A86" t="s">
        <v>11</v>
      </c>
      <c r="B86" s="30" t="str">
        <f>IF(DATA!L12&lt;&gt;"",Export!$B$78,"")</f>
        <v>Wash Asp 1-2</v>
      </c>
      <c r="C86" s="30" t="str">
        <f>IF(DATA!M12&lt;&gt;"",Export!$B$78,"")</f>
        <v>Wash Asp 1-2</v>
      </c>
      <c r="D86" s="30" t="str">
        <f>IF(DATA!N12&lt;&gt;"",Export!$B$78,"")</f>
        <v>Wash Asp 1-2</v>
      </c>
      <c r="E86" s="30" t="str">
        <f>IF(DATA!O12&lt;&gt;"",Export!$B$78,"")</f>
        <v>Wash Asp 1-2</v>
      </c>
      <c r="F86" s="30" t="str">
        <f>IF(DATA!P12&lt;&gt;"",Export!$B$78,"")</f>
        <v>Wash Asp 1-2</v>
      </c>
      <c r="G86" s="30" t="str">
        <f>IF(DATA!Q12&lt;&gt;"",Export!$B$78,"")</f>
        <v>Wash Asp 1-2</v>
      </c>
      <c r="H86" s="30" t="str">
        <f>IF(DATA!R12&lt;&gt;"",Export!$B$78,"")</f>
        <v>Wash Asp 1-2</v>
      </c>
      <c r="I86" s="30" t="str">
        <f>IF(DATA!S12&lt;&gt;"",Export!$B$78,"")</f>
        <v>Wash Asp 1-2</v>
      </c>
      <c r="J86" s="30" t="str">
        <f>IF(DATA!T12&lt;&gt;"",Export!$B$78,"")</f>
        <v>Wash Asp 1-2</v>
      </c>
      <c r="K86" s="30" t="str">
        <f>IF(DATA!U12&lt;&gt;"",Export!$B$78,"")</f>
        <v>Wash Asp 1-2</v>
      </c>
      <c r="L86" s="30" t="str">
        <f>IF(DATA!V12&lt;&gt;"",Export!$B$78,"")</f>
        <v>Wash Asp 1-2</v>
      </c>
      <c r="M86" s="30" t="str">
        <f>IF(DATA!W12&lt;&gt;"",Export!$B$78,"")</f>
        <v>Wash Asp 1-2</v>
      </c>
    </row>
    <row r="87" spans="1:14" x14ac:dyDescent="0.25">
      <c r="A87" t="s">
        <v>12</v>
      </c>
      <c r="B87" s="30" t="str">
        <f>IF(DATA!L13&lt;&gt;"",Export!$B$78,"")</f>
        <v>Wash Asp 1-2</v>
      </c>
      <c r="C87" s="30" t="str">
        <f>IF(DATA!M13&lt;&gt;"",Export!$B$78,"")</f>
        <v>Wash Asp 1-2</v>
      </c>
      <c r="D87" s="30" t="str">
        <f>IF(DATA!N13&lt;&gt;"",Export!$B$78,"")</f>
        <v>Wash Asp 1-2</v>
      </c>
      <c r="E87" s="30" t="str">
        <f>IF(DATA!O13&lt;&gt;"",Export!$B$78,"")</f>
        <v>Wash Asp 1-2</v>
      </c>
      <c r="F87" s="30" t="str">
        <f>IF(DATA!P13&lt;&gt;"",Export!$B$78,"")</f>
        <v>Wash Asp 1-2</v>
      </c>
      <c r="G87" s="30" t="str">
        <f>IF(DATA!Q13&lt;&gt;"",Export!$B$78,"")</f>
        <v>Wash Asp 1-2</v>
      </c>
      <c r="H87" s="30" t="str">
        <f>IF(DATA!R13&lt;&gt;"",Export!$B$78,"")</f>
        <v>Wash Asp 1-2</v>
      </c>
      <c r="I87" s="30" t="str">
        <f>IF(DATA!S13&lt;&gt;"",Export!$B$78,"")</f>
        <v>Wash Asp 1-2</v>
      </c>
      <c r="J87" s="30" t="str">
        <f>IF(DATA!T13&lt;&gt;"",Export!$B$78,"")</f>
        <v>Wash Asp 1-2</v>
      </c>
      <c r="K87" s="30" t="str">
        <f>IF(DATA!U13&lt;&gt;"",Export!$B$78,"")</f>
        <v>Wash Asp 1-2</v>
      </c>
      <c r="L87" s="30" t="str">
        <f>IF(DATA!V13&lt;&gt;"",Export!$B$78,"")</f>
        <v>Wash Asp 1-2</v>
      </c>
      <c r="M87" s="30" t="str">
        <f>IF(DATA!W13&lt;&gt;"",Export!$B$78,"")</f>
        <v>Wash Asp 1-2</v>
      </c>
    </row>
    <row r="88" spans="1:14" x14ac:dyDescent="0.25">
      <c r="A88" t="s">
        <v>13</v>
      </c>
      <c r="B88" s="30" t="str">
        <f>IF(DATA!L14&lt;&gt;"",Export!$B$78,"")</f>
        <v>Wash Asp 1-2</v>
      </c>
      <c r="C88" s="30" t="str">
        <f>IF(DATA!M14&lt;&gt;"",Export!$B$78,"")</f>
        <v>Wash Asp 1-2</v>
      </c>
      <c r="D88" s="30" t="str">
        <f>IF(DATA!N14&lt;&gt;"",Export!$B$78,"")</f>
        <v>Wash Asp 1-2</v>
      </c>
      <c r="E88" s="30" t="str">
        <f>IF(DATA!O14&lt;&gt;"",Export!$B$78,"")</f>
        <v>Wash Asp 1-2</v>
      </c>
      <c r="F88" s="30" t="str">
        <f>IF(DATA!P14&lt;&gt;"",Export!$B$78,"")</f>
        <v>Wash Asp 1-2</v>
      </c>
      <c r="G88" s="30" t="str">
        <f>IF(DATA!Q14&lt;&gt;"",Export!$B$78,"")</f>
        <v>Wash Asp 1-2</v>
      </c>
      <c r="H88" s="30" t="str">
        <f>IF(DATA!R14&lt;&gt;"",Export!$B$78,"")</f>
        <v>Wash Asp 1-2</v>
      </c>
      <c r="I88" s="30" t="str">
        <f>IF(DATA!S14&lt;&gt;"",Export!$B$78,"")</f>
        <v>Wash Asp 1-2</v>
      </c>
      <c r="J88" s="30" t="str">
        <f>IF(DATA!T14&lt;&gt;"",Export!$B$78,"")</f>
        <v>Wash Asp 1-2</v>
      </c>
      <c r="K88" s="30" t="str">
        <f>IF(DATA!U14&lt;&gt;"",Export!$B$78,"")</f>
        <v>Wash Asp 1-2</v>
      </c>
      <c r="L88" s="30" t="str">
        <f>IF(DATA!V14&lt;&gt;"",Export!$B$78,"")</f>
        <v>Wash Asp 1-2</v>
      </c>
      <c r="M88" s="30" t="str">
        <f>IF(DATA!W14&lt;&gt;"",Export!$B$78,"")</f>
        <v>Wash Asp 1-2</v>
      </c>
    </row>
    <row r="90" spans="1:14" x14ac:dyDescent="0.25">
      <c r="A90" t="s">
        <v>0</v>
      </c>
      <c r="B90" t="str">
        <f>DATA!B11&amp;" 1-3"</f>
        <v>Wash 1-3</v>
      </c>
      <c r="C90">
        <f>C78</f>
        <v>400</v>
      </c>
      <c r="D90">
        <v>8</v>
      </c>
      <c r="E90">
        <v>12</v>
      </c>
      <c r="F90" t="s">
        <v>1</v>
      </c>
      <c r="G90" t="s">
        <v>2</v>
      </c>
      <c r="H90" t="str">
        <f>DATA!G11</f>
        <v>Multichannel pipette with multidispense mode fits perfectly for this step</v>
      </c>
      <c r="I90">
        <f>I78</f>
        <v>6</v>
      </c>
      <c r="J90">
        <f>J78</f>
        <v>6</v>
      </c>
      <c r="K90" t="s">
        <v>3</v>
      </c>
      <c r="L90" t="s">
        <v>4</v>
      </c>
      <c r="M90" t="s">
        <v>5</v>
      </c>
      <c r="N90" t="s">
        <v>5</v>
      </c>
    </row>
    <row r="91" spans="1:14" x14ac:dyDescent="0.25">
      <c r="M91" t="s">
        <v>83</v>
      </c>
      <c r="N91" t="s">
        <v>84</v>
      </c>
    </row>
    <row r="92" spans="1:14" x14ac:dyDescent="0.25">
      <c r="B92">
        <v>1</v>
      </c>
      <c r="C92">
        <v>2</v>
      </c>
      <c r="D92">
        <v>3</v>
      </c>
      <c r="E92">
        <v>4</v>
      </c>
      <c r="F92">
        <v>5</v>
      </c>
      <c r="G92">
        <v>6</v>
      </c>
      <c r="H92">
        <v>7</v>
      </c>
      <c r="I92">
        <v>8</v>
      </c>
      <c r="J92">
        <v>9</v>
      </c>
      <c r="K92">
        <v>10</v>
      </c>
      <c r="L92">
        <v>11</v>
      </c>
      <c r="M92">
        <v>12</v>
      </c>
    </row>
    <row r="93" spans="1:14" x14ac:dyDescent="0.25">
      <c r="A93" t="s">
        <v>6</v>
      </c>
      <c r="B93" s="30" t="str">
        <f>IF(DATA!L7&lt;&gt;"",Export!$B$90,"")</f>
        <v>Wash 1-3</v>
      </c>
      <c r="C93" s="30" t="str">
        <f>IF(DATA!M7&lt;&gt;"",Export!$B$90,"")</f>
        <v>Wash 1-3</v>
      </c>
      <c r="D93" s="30" t="str">
        <f>IF(DATA!N7&lt;&gt;"",Export!$B$90,"")</f>
        <v>Wash 1-3</v>
      </c>
      <c r="E93" s="30" t="str">
        <f>IF(DATA!O7&lt;&gt;"",Export!$B$90,"")</f>
        <v>Wash 1-3</v>
      </c>
      <c r="F93" s="30" t="str">
        <f>IF(DATA!P7&lt;&gt;"",Export!$B$90,"")</f>
        <v>Wash 1-3</v>
      </c>
      <c r="G93" s="30" t="str">
        <f>IF(DATA!Q7&lt;&gt;"",Export!$B$90,"")</f>
        <v>Wash 1-3</v>
      </c>
      <c r="H93" s="30" t="str">
        <f>IF(DATA!R7&lt;&gt;"",Export!$B$90,"")</f>
        <v>Wash 1-3</v>
      </c>
      <c r="I93" s="30" t="str">
        <f>IF(DATA!S7&lt;&gt;"",Export!$B$90,"")</f>
        <v>Wash 1-3</v>
      </c>
      <c r="J93" s="30" t="str">
        <f>IF(DATA!T7&lt;&gt;"",Export!$B$90,"")</f>
        <v>Wash 1-3</v>
      </c>
      <c r="K93" s="30" t="str">
        <f>IF(DATA!U7&lt;&gt;"",Export!$B$90,"")</f>
        <v>Wash 1-3</v>
      </c>
      <c r="L93" s="30" t="str">
        <f>IF(DATA!V7&lt;&gt;"",Export!$B$90,"")</f>
        <v>Wash 1-3</v>
      </c>
      <c r="M93" s="30" t="str">
        <f>IF(DATA!W7&lt;&gt;"",Export!$B$90,"")</f>
        <v>Wash 1-3</v>
      </c>
    </row>
    <row r="94" spans="1:14" x14ac:dyDescent="0.25">
      <c r="A94" t="s">
        <v>7</v>
      </c>
      <c r="B94" s="30" t="str">
        <f>IF(DATA!L8&lt;&gt;"",Export!$B$90,"")</f>
        <v>Wash 1-3</v>
      </c>
      <c r="C94" s="30" t="str">
        <f>IF(DATA!M8&lt;&gt;"",Export!$B$90,"")</f>
        <v>Wash 1-3</v>
      </c>
      <c r="D94" s="30" t="str">
        <f>IF(DATA!N8&lt;&gt;"",Export!$B$90,"")</f>
        <v>Wash 1-3</v>
      </c>
      <c r="E94" s="30" t="str">
        <f>IF(DATA!O8&lt;&gt;"",Export!$B$90,"")</f>
        <v>Wash 1-3</v>
      </c>
      <c r="F94" s="30" t="str">
        <f>IF(DATA!P8&lt;&gt;"",Export!$B$90,"")</f>
        <v>Wash 1-3</v>
      </c>
      <c r="G94" s="30" t="str">
        <f>IF(DATA!Q8&lt;&gt;"",Export!$B$90,"")</f>
        <v>Wash 1-3</v>
      </c>
      <c r="H94" s="30" t="str">
        <f>IF(DATA!R8&lt;&gt;"",Export!$B$90,"")</f>
        <v>Wash 1-3</v>
      </c>
      <c r="I94" s="30" t="str">
        <f>IF(DATA!S8&lt;&gt;"",Export!$B$90,"")</f>
        <v>Wash 1-3</v>
      </c>
      <c r="J94" s="30" t="str">
        <f>IF(DATA!T8&lt;&gt;"",Export!$B$90,"")</f>
        <v>Wash 1-3</v>
      </c>
      <c r="K94" s="30" t="str">
        <f>IF(DATA!U8&lt;&gt;"",Export!$B$90,"")</f>
        <v>Wash 1-3</v>
      </c>
      <c r="L94" s="30" t="str">
        <f>IF(DATA!V8&lt;&gt;"",Export!$B$90,"")</f>
        <v>Wash 1-3</v>
      </c>
      <c r="M94" s="30" t="str">
        <f>IF(DATA!W8&lt;&gt;"",Export!$B$90,"")</f>
        <v>Wash 1-3</v>
      </c>
    </row>
    <row r="95" spans="1:14" x14ac:dyDescent="0.25">
      <c r="A95" t="s">
        <v>8</v>
      </c>
      <c r="B95" s="30" t="str">
        <f>IF(DATA!L9&lt;&gt;"",Export!$B$90,"")</f>
        <v>Wash 1-3</v>
      </c>
      <c r="C95" s="30" t="str">
        <f>IF(DATA!M9&lt;&gt;"",Export!$B$90,"")</f>
        <v>Wash 1-3</v>
      </c>
      <c r="D95" s="30" t="str">
        <f>IF(DATA!N9&lt;&gt;"",Export!$B$90,"")</f>
        <v>Wash 1-3</v>
      </c>
      <c r="E95" s="30" t="str">
        <f>IF(DATA!O9&lt;&gt;"",Export!$B$90,"")</f>
        <v>Wash 1-3</v>
      </c>
      <c r="F95" s="30" t="str">
        <f>IF(DATA!P9&lt;&gt;"",Export!$B$90,"")</f>
        <v>Wash 1-3</v>
      </c>
      <c r="G95" s="30" t="str">
        <f>IF(DATA!Q9&lt;&gt;"",Export!$B$90,"")</f>
        <v>Wash 1-3</v>
      </c>
      <c r="H95" s="30" t="str">
        <f>IF(DATA!R9&lt;&gt;"",Export!$B$90,"")</f>
        <v>Wash 1-3</v>
      </c>
      <c r="I95" s="30" t="str">
        <f>IF(DATA!S9&lt;&gt;"",Export!$B$90,"")</f>
        <v>Wash 1-3</v>
      </c>
      <c r="J95" s="30" t="str">
        <f>IF(DATA!T9&lt;&gt;"",Export!$B$90,"")</f>
        <v>Wash 1-3</v>
      </c>
      <c r="K95" s="30" t="str">
        <f>IF(DATA!U9&lt;&gt;"",Export!$B$90,"")</f>
        <v>Wash 1-3</v>
      </c>
      <c r="L95" s="30" t="str">
        <f>IF(DATA!V9&lt;&gt;"",Export!$B$90,"")</f>
        <v>Wash 1-3</v>
      </c>
      <c r="M95" s="30" t="str">
        <f>IF(DATA!W9&lt;&gt;"",Export!$B$90,"")</f>
        <v>Wash 1-3</v>
      </c>
    </row>
    <row r="96" spans="1:14" x14ac:dyDescent="0.25">
      <c r="A96" t="s">
        <v>9</v>
      </c>
      <c r="B96" s="30" t="str">
        <f>IF(DATA!L10&lt;&gt;"",Export!$B$90,"")</f>
        <v>Wash 1-3</v>
      </c>
      <c r="C96" s="30" t="str">
        <f>IF(DATA!M10&lt;&gt;"",Export!$B$90,"")</f>
        <v>Wash 1-3</v>
      </c>
      <c r="D96" s="30" t="str">
        <f>IF(DATA!N10&lt;&gt;"",Export!$B$90,"")</f>
        <v>Wash 1-3</v>
      </c>
      <c r="E96" s="30" t="str">
        <f>IF(DATA!O10&lt;&gt;"",Export!$B$90,"")</f>
        <v>Wash 1-3</v>
      </c>
      <c r="F96" s="30" t="str">
        <f>IF(DATA!P10&lt;&gt;"",Export!$B$90,"")</f>
        <v>Wash 1-3</v>
      </c>
      <c r="G96" s="30" t="str">
        <f>IF(DATA!Q10&lt;&gt;"",Export!$B$90,"")</f>
        <v>Wash 1-3</v>
      </c>
      <c r="H96" s="30" t="str">
        <f>IF(DATA!R10&lt;&gt;"",Export!$B$90,"")</f>
        <v>Wash 1-3</v>
      </c>
      <c r="I96" s="30" t="str">
        <f>IF(DATA!S10&lt;&gt;"",Export!$B$90,"")</f>
        <v>Wash 1-3</v>
      </c>
      <c r="J96" s="30" t="str">
        <f>IF(DATA!T10&lt;&gt;"",Export!$B$90,"")</f>
        <v>Wash 1-3</v>
      </c>
      <c r="K96" s="30" t="str">
        <f>IF(DATA!U10&lt;&gt;"",Export!$B$90,"")</f>
        <v>Wash 1-3</v>
      </c>
      <c r="L96" s="30" t="str">
        <f>IF(DATA!V10&lt;&gt;"",Export!$B$90,"")</f>
        <v>Wash 1-3</v>
      </c>
      <c r="M96" s="30" t="str">
        <f>IF(DATA!W10&lt;&gt;"",Export!$B$90,"")</f>
        <v>Wash 1-3</v>
      </c>
    </row>
    <row r="97" spans="1:14" x14ac:dyDescent="0.25">
      <c r="A97" t="s">
        <v>10</v>
      </c>
      <c r="B97" s="30" t="str">
        <f>IF(DATA!L11&lt;&gt;"",Export!$B$90,"")</f>
        <v>Wash 1-3</v>
      </c>
      <c r="C97" s="30" t="str">
        <f>IF(DATA!M11&lt;&gt;"",Export!$B$90,"")</f>
        <v>Wash 1-3</v>
      </c>
      <c r="D97" s="30" t="str">
        <f>IF(DATA!N11&lt;&gt;"",Export!$B$90,"")</f>
        <v>Wash 1-3</v>
      </c>
      <c r="E97" s="30" t="str">
        <f>IF(DATA!O11&lt;&gt;"",Export!$B$90,"")</f>
        <v>Wash 1-3</v>
      </c>
      <c r="F97" s="30" t="str">
        <f>IF(DATA!P11&lt;&gt;"",Export!$B$90,"")</f>
        <v>Wash 1-3</v>
      </c>
      <c r="G97" s="30" t="str">
        <f>IF(DATA!Q11&lt;&gt;"",Export!$B$90,"")</f>
        <v>Wash 1-3</v>
      </c>
      <c r="H97" s="30" t="str">
        <f>IF(DATA!R11&lt;&gt;"",Export!$B$90,"")</f>
        <v>Wash 1-3</v>
      </c>
      <c r="I97" s="30" t="str">
        <f>IF(DATA!S11&lt;&gt;"",Export!$B$90,"")</f>
        <v>Wash 1-3</v>
      </c>
      <c r="J97" s="30" t="str">
        <f>IF(DATA!T11&lt;&gt;"",Export!$B$90,"")</f>
        <v>Wash 1-3</v>
      </c>
      <c r="K97" s="30" t="str">
        <f>IF(DATA!U11&lt;&gt;"",Export!$B$90,"")</f>
        <v>Wash 1-3</v>
      </c>
      <c r="L97" s="30" t="str">
        <f>IF(DATA!V11&lt;&gt;"",Export!$B$90,"")</f>
        <v>Wash 1-3</v>
      </c>
      <c r="M97" s="30" t="str">
        <f>IF(DATA!W11&lt;&gt;"",Export!$B$90,"")</f>
        <v>Wash 1-3</v>
      </c>
    </row>
    <row r="98" spans="1:14" x14ac:dyDescent="0.25">
      <c r="A98" t="s">
        <v>11</v>
      </c>
      <c r="B98" s="30" t="str">
        <f>IF(DATA!L12&lt;&gt;"",Export!$B$90,"")</f>
        <v>Wash 1-3</v>
      </c>
      <c r="C98" s="30" t="str">
        <f>IF(DATA!M12&lt;&gt;"",Export!$B$90,"")</f>
        <v>Wash 1-3</v>
      </c>
      <c r="D98" s="30" t="str">
        <f>IF(DATA!N12&lt;&gt;"",Export!$B$90,"")</f>
        <v>Wash 1-3</v>
      </c>
      <c r="E98" s="30" t="str">
        <f>IF(DATA!O12&lt;&gt;"",Export!$B$90,"")</f>
        <v>Wash 1-3</v>
      </c>
      <c r="F98" s="30" t="str">
        <f>IF(DATA!P12&lt;&gt;"",Export!$B$90,"")</f>
        <v>Wash 1-3</v>
      </c>
      <c r="G98" s="30" t="str">
        <f>IF(DATA!Q12&lt;&gt;"",Export!$B$90,"")</f>
        <v>Wash 1-3</v>
      </c>
      <c r="H98" s="30" t="str">
        <f>IF(DATA!R12&lt;&gt;"",Export!$B$90,"")</f>
        <v>Wash 1-3</v>
      </c>
      <c r="I98" s="30" t="str">
        <f>IF(DATA!S12&lt;&gt;"",Export!$B$90,"")</f>
        <v>Wash 1-3</v>
      </c>
      <c r="J98" s="30" t="str">
        <f>IF(DATA!T12&lt;&gt;"",Export!$B$90,"")</f>
        <v>Wash 1-3</v>
      </c>
      <c r="K98" s="30" t="str">
        <f>IF(DATA!U12&lt;&gt;"",Export!$B$90,"")</f>
        <v>Wash 1-3</v>
      </c>
      <c r="L98" s="30" t="str">
        <f>IF(DATA!V12&lt;&gt;"",Export!$B$90,"")</f>
        <v>Wash 1-3</v>
      </c>
      <c r="M98" s="30" t="str">
        <f>IF(DATA!W12&lt;&gt;"",Export!$B$90,"")</f>
        <v>Wash 1-3</v>
      </c>
    </row>
    <row r="99" spans="1:14" x14ac:dyDescent="0.25">
      <c r="A99" t="s">
        <v>12</v>
      </c>
      <c r="B99" s="30" t="str">
        <f>IF(DATA!L13&lt;&gt;"",Export!$B$90,"")</f>
        <v>Wash 1-3</v>
      </c>
      <c r="C99" s="30" t="str">
        <f>IF(DATA!M13&lt;&gt;"",Export!$B$90,"")</f>
        <v>Wash 1-3</v>
      </c>
      <c r="D99" s="30" t="str">
        <f>IF(DATA!N13&lt;&gt;"",Export!$B$90,"")</f>
        <v>Wash 1-3</v>
      </c>
      <c r="E99" s="30" t="str">
        <f>IF(DATA!O13&lt;&gt;"",Export!$B$90,"")</f>
        <v>Wash 1-3</v>
      </c>
      <c r="F99" s="30" t="str">
        <f>IF(DATA!P13&lt;&gt;"",Export!$B$90,"")</f>
        <v>Wash 1-3</v>
      </c>
      <c r="G99" s="30" t="str">
        <f>IF(DATA!Q13&lt;&gt;"",Export!$B$90,"")</f>
        <v>Wash 1-3</v>
      </c>
      <c r="H99" s="30" t="str">
        <f>IF(DATA!R13&lt;&gt;"",Export!$B$90,"")</f>
        <v>Wash 1-3</v>
      </c>
      <c r="I99" s="30" t="str">
        <f>IF(DATA!S13&lt;&gt;"",Export!$B$90,"")</f>
        <v>Wash 1-3</v>
      </c>
      <c r="J99" s="30" t="str">
        <f>IF(DATA!T13&lt;&gt;"",Export!$B$90,"")</f>
        <v>Wash 1-3</v>
      </c>
      <c r="K99" s="30" t="str">
        <f>IF(DATA!U13&lt;&gt;"",Export!$B$90,"")</f>
        <v>Wash 1-3</v>
      </c>
      <c r="L99" s="30" t="str">
        <f>IF(DATA!V13&lt;&gt;"",Export!$B$90,"")</f>
        <v>Wash 1-3</v>
      </c>
      <c r="M99" s="30" t="str">
        <f>IF(DATA!W13&lt;&gt;"",Export!$B$90,"")</f>
        <v>Wash 1-3</v>
      </c>
    </row>
    <row r="100" spans="1:14" x14ac:dyDescent="0.25">
      <c r="A100" t="s">
        <v>13</v>
      </c>
      <c r="B100" s="30" t="str">
        <f>IF(DATA!L14&lt;&gt;"",Export!$B$90,"")</f>
        <v>Wash 1-3</v>
      </c>
      <c r="C100" s="30" t="str">
        <f>IF(DATA!M14&lt;&gt;"",Export!$B$90,"")</f>
        <v>Wash 1-3</v>
      </c>
      <c r="D100" s="30" t="str">
        <f>IF(DATA!N14&lt;&gt;"",Export!$B$90,"")</f>
        <v>Wash 1-3</v>
      </c>
      <c r="E100" s="30" t="str">
        <f>IF(DATA!O14&lt;&gt;"",Export!$B$90,"")</f>
        <v>Wash 1-3</v>
      </c>
      <c r="F100" s="30" t="str">
        <f>IF(DATA!P14&lt;&gt;"",Export!$B$90,"")</f>
        <v>Wash 1-3</v>
      </c>
      <c r="G100" s="30" t="str">
        <f>IF(DATA!Q14&lt;&gt;"",Export!$B$90,"")</f>
        <v>Wash 1-3</v>
      </c>
      <c r="H100" s="30" t="str">
        <f>IF(DATA!R14&lt;&gt;"",Export!$B$90,"")</f>
        <v>Wash 1-3</v>
      </c>
      <c r="I100" s="30" t="str">
        <f>IF(DATA!S14&lt;&gt;"",Export!$B$90,"")</f>
        <v>Wash 1-3</v>
      </c>
      <c r="J100" s="30" t="str">
        <f>IF(DATA!T14&lt;&gt;"",Export!$B$90,"")</f>
        <v>Wash 1-3</v>
      </c>
      <c r="K100" s="30" t="str">
        <f>IF(DATA!U14&lt;&gt;"",Export!$B$90,"")</f>
        <v>Wash 1-3</v>
      </c>
      <c r="L100" s="30" t="str">
        <f>IF(DATA!V14&lt;&gt;"",Export!$B$90,"")</f>
        <v>Wash 1-3</v>
      </c>
      <c r="M100" s="30" t="str">
        <f>IF(DATA!W14&lt;&gt;"",Export!$B$90,"")</f>
        <v>Wash 1-3</v>
      </c>
    </row>
    <row r="102" spans="1:14" x14ac:dyDescent="0.25">
      <c r="A102" t="s">
        <v>0</v>
      </c>
      <c r="B102" t="str">
        <f>DATA!B11&amp;" Asp 1-3"</f>
        <v>Wash Asp 1-3</v>
      </c>
      <c r="C102">
        <f>C90</f>
        <v>400</v>
      </c>
      <c r="D102">
        <v>8</v>
      </c>
      <c r="E102">
        <v>12</v>
      </c>
      <c r="F102" t="s">
        <v>1</v>
      </c>
      <c r="G102" t="s">
        <v>2</v>
      </c>
      <c r="H102" t="str">
        <f>DATA!G10</f>
        <v>aspirate your well before washing</v>
      </c>
      <c r="I102">
        <f>I90</f>
        <v>6</v>
      </c>
      <c r="J102">
        <f>J90</f>
        <v>6</v>
      </c>
      <c r="K102" t="s">
        <v>3</v>
      </c>
      <c r="L102" t="s">
        <v>4</v>
      </c>
      <c r="M102" t="s">
        <v>5</v>
      </c>
      <c r="N102" t="s">
        <v>5</v>
      </c>
    </row>
    <row r="103" spans="1:14" x14ac:dyDescent="0.25">
      <c r="M103" t="s">
        <v>83</v>
      </c>
      <c r="N103" t="s">
        <v>84</v>
      </c>
    </row>
    <row r="104" spans="1:14" x14ac:dyDescent="0.25">
      <c r="B104">
        <v>1</v>
      </c>
      <c r="C104">
        <v>2</v>
      </c>
      <c r="D104">
        <v>3</v>
      </c>
      <c r="E104">
        <v>4</v>
      </c>
      <c r="F104">
        <v>5</v>
      </c>
      <c r="G104">
        <v>6</v>
      </c>
      <c r="H104">
        <v>7</v>
      </c>
      <c r="I104">
        <v>8</v>
      </c>
      <c r="J104">
        <v>9</v>
      </c>
      <c r="K104">
        <v>10</v>
      </c>
      <c r="L104">
        <v>11</v>
      </c>
      <c r="M104">
        <v>12</v>
      </c>
    </row>
    <row r="105" spans="1:14" x14ac:dyDescent="0.25">
      <c r="A105" t="s">
        <v>6</v>
      </c>
      <c r="B105" s="30" t="str">
        <f>IF(DATA!L7&lt;&gt;"",Export!$B$102,"")</f>
        <v>Wash Asp 1-3</v>
      </c>
      <c r="C105" s="30" t="str">
        <f>IF(DATA!M7&lt;&gt;"",Export!$B$102,"")</f>
        <v>Wash Asp 1-3</v>
      </c>
      <c r="D105" s="30" t="str">
        <f>IF(DATA!N7&lt;&gt;"",Export!$B$102,"")</f>
        <v>Wash Asp 1-3</v>
      </c>
      <c r="E105" s="30" t="str">
        <f>IF(DATA!O7&lt;&gt;"",Export!$B$102,"")</f>
        <v>Wash Asp 1-3</v>
      </c>
      <c r="F105" s="30" t="str">
        <f>IF(DATA!P7&lt;&gt;"",Export!$B$102,"")</f>
        <v>Wash Asp 1-3</v>
      </c>
      <c r="G105" s="30" t="str">
        <f>IF(DATA!Q7&lt;&gt;"",Export!$B$102,"")</f>
        <v>Wash Asp 1-3</v>
      </c>
      <c r="H105" s="30" t="str">
        <f>IF(DATA!R7&lt;&gt;"",Export!$B$102,"")</f>
        <v>Wash Asp 1-3</v>
      </c>
      <c r="I105" s="30" t="str">
        <f>IF(DATA!S7&lt;&gt;"",Export!$B$102,"")</f>
        <v>Wash Asp 1-3</v>
      </c>
      <c r="J105" s="30" t="str">
        <f>IF(DATA!T7&lt;&gt;"",Export!$B$102,"")</f>
        <v>Wash Asp 1-3</v>
      </c>
      <c r="K105" s="30" t="str">
        <f>IF(DATA!U7&lt;&gt;"",Export!$B$102,"")</f>
        <v>Wash Asp 1-3</v>
      </c>
      <c r="L105" s="30" t="str">
        <f>IF(DATA!V7&lt;&gt;"",Export!$B$102,"")</f>
        <v>Wash Asp 1-3</v>
      </c>
      <c r="M105" s="30" t="str">
        <f>IF(DATA!W7&lt;&gt;"",Export!$B$102,"")</f>
        <v>Wash Asp 1-3</v>
      </c>
    </row>
    <row r="106" spans="1:14" x14ac:dyDescent="0.25">
      <c r="A106" t="s">
        <v>7</v>
      </c>
      <c r="B106" s="30" t="str">
        <f>IF(DATA!L8&lt;&gt;"",Export!$B$102,"")</f>
        <v>Wash Asp 1-3</v>
      </c>
      <c r="C106" s="30" t="str">
        <f>IF(DATA!M8&lt;&gt;"",Export!$B$102,"")</f>
        <v>Wash Asp 1-3</v>
      </c>
      <c r="D106" s="30" t="str">
        <f>IF(DATA!N8&lt;&gt;"",Export!$B$102,"")</f>
        <v>Wash Asp 1-3</v>
      </c>
      <c r="E106" s="30" t="str">
        <f>IF(DATA!O8&lt;&gt;"",Export!$B$102,"")</f>
        <v>Wash Asp 1-3</v>
      </c>
      <c r="F106" s="30" t="str">
        <f>IF(DATA!P8&lt;&gt;"",Export!$B$102,"")</f>
        <v>Wash Asp 1-3</v>
      </c>
      <c r="G106" s="30" t="str">
        <f>IF(DATA!Q8&lt;&gt;"",Export!$B$102,"")</f>
        <v>Wash Asp 1-3</v>
      </c>
      <c r="H106" s="30" t="str">
        <f>IF(DATA!R8&lt;&gt;"",Export!$B$102,"")</f>
        <v>Wash Asp 1-3</v>
      </c>
      <c r="I106" s="30" t="str">
        <f>IF(DATA!S8&lt;&gt;"",Export!$B$102,"")</f>
        <v>Wash Asp 1-3</v>
      </c>
      <c r="J106" s="30" t="str">
        <f>IF(DATA!T8&lt;&gt;"",Export!$B$102,"")</f>
        <v>Wash Asp 1-3</v>
      </c>
      <c r="K106" s="30" t="str">
        <f>IF(DATA!U8&lt;&gt;"",Export!$B$102,"")</f>
        <v>Wash Asp 1-3</v>
      </c>
      <c r="L106" s="30" t="str">
        <f>IF(DATA!V8&lt;&gt;"",Export!$B$102,"")</f>
        <v>Wash Asp 1-3</v>
      </c>
      <c r="M106" s="30" t="str">
        <f>IF(DATA!W8&lt;&gt;"",Export!$B$102,"")</f>
        <v>Wash Asp 1-3</v>
      </c>
    </row>
    <row r="107" spans="1:14" x14ac:dyDescent="0.25">
      <c r="A107" t="s">
        <v>8</v>
      </c>
      <c r="B107" s="30" t="str">
        <f>IF(DATA!L9&lt;&gt;"",Export!$B$102,"")</f>
        <v>Wash Asp 1-3</v>
      </c>
      <c r="C107" s="30" t="str">
        <f>IF(DATA!M9&lt;&gt;"",Export!$B$102,"")</f>
        <v>Wash Asp 1-3</v>
      </c>
      <c r="D107" s="30" t="str">
        <f>IF(DATA!N9&lt;&gt;"",Export!$B$102,"")</f>
        <v>Wash Asp 1-3</v>
      </c>
      <c r="E107" s="30" t="str">
        <f>IF(DATA!O9&lt;&gt;"",Export!$B$102,"")</f>
        <v>Wash Asp 1-3</v>
      </c>
      <c r="F107" s="30" t="str">
        <f>IF(DATA!P9&lt;&gt;"",Export!$B$102,"")</f>
        <v>Wash Asp 1-3</v>
      </c>
      <c r="G107" s="30" t="str">
        <f>IF(DATA!Q9&lt;&gt;"",Export!$B$102,"")</f>
        <v>Wash Asp 1-3</v>
      </c>
      <c r="H107" s="30" t="str">
        <f>IF(DATA!R9&lt;&gt;"",Export!$B$102,"")</f>
        <v>Wash Asp 1-3</v>
      </c>
      <c r="I107" s="30" t="str">
        <f>IF(DATA!S9&lt;&gt;"",Export!$B$102,"")</f>
        <v>Wash Asp 1-3</v>
      </c>
      <c r="J107" s="30" t="str">
        <f>IF(DATA!T9&lt;&gt;"",Export!$B$102,"")</f>
        <v>Wash Asp 1-3</v>
      </c>
      <c r="K107" s="30" t="str">
        <f>IF(DATA!U9&lt;&gt;"",Export!$B$102,"")</f>
        <v>Wash Asp 1-3</v>
      </c>
      <c r="L107" s="30" t="str">
        <f>IF(DATA!V9&lt;&gt;"",Export!$B$102,"")</f>
        <v>Wash Asp 1-3</v>
      </c>
      <c r="M107" s="30" t="str">
        <f>IF(DATA!W9&lt;&gt;"",Export!$B$102,"")</f>
        <v>Wash Asp 1-3</v>
      </c>
    </row>
    <row r="108" spans="1:14" x14ac:dyDescent="0.25">
      <c r="A108" t="s">
        <v>9</v>
      </c>
      <c r="B108" s="30" t="str">
        <f>IF(DATA!L10&lt;&gt;"",Export!$B$102,"")</f>
        <v>Wash Asp 1-3</v>
      </c>
      <c r="C108" s="30" t="str">
        <f>IF(DATA!M10&lt;&gt;"",Export!$B$102,"")</f>
        <v>Wash Asp 1-3</v>
      </c>
      <c r="D108" s="30" t="str">
        <f>IF(DATA!N10&lt;&gt;"",Export!$B$102,"")</f>
        <v>Wash Asp 1-3</v>
      </c>
      <c r="E108" s="30" t="str">
        <f>IF(DATA!O10&lt;&gt;"",Export!$B$102,"")</f>
        <v>Wash Asp 1-3</v>
      </c>
      <c r="F108" s="30" t="str">
        <f>IF(DATA!P10&lt;&gt;"",Export!$B$102,"")</f>
        <v>Wash Asp 1-3</v>
      </c>
      <c r="G108" s="30" t="str">
        <f>IF(DATA!Q10&lt;&gt;"",Export!$B$102,"")</f>
        <v>Wash Asp 1-3</v>
      </c>
      <c r="H108" s="30" t="str">
        <f>IF(DATA!R10&lt;&gt;"",Export!$B$102,"")</f>
        <v>Wash Asp 1-3</v>
      </c>
      <c r="I108" s="30" t="str">
        <f>IF(DATA!S10&lt;&gt;"",Export!$B$102,"")</f>
        <v>Wash Asp 1-3</v>
      </c>
      <c r="J108" s="30" t="str">
        <f>IF(DATA!T10&lt;&gt;"",Export!$B$102,"")</f>
        <v>Wash Asp 1-3</v>
      </c>
      <c r="K108" s="30" t="str">
        <f>IF(DATA!U10&lt;&gt;"",Export!$B$102,"")</f>
        <v>Wash Asp 1-3</v>
      </c>
      <c r="L108" s="30" t="str">
        <f>IF(DATA!V10&lt;&gt;"",Export!$B$102,"")</f>
        <v>Wash Asp 1-3</v>
      </c>
      <c r="M108" s="30" t="str">
        <f>IF(DATA!W10&lt;&gt;"",Export!$B$102,"")</f>
        <v>Wash Asp 1-3</v>
      </c>
    </row>
    <row r="109" spans="1:14" x14ac:dyDescent="0.25">
      <c r="A109" t="s">
        <v>10</v>
      </c>
      <c r="B109" s="30" t="str">
        <f>IF(DATA!L11&lt;&gt;"",Export!$B$102,"")</f>
        <v>Wash Asp 1-3</v>
      </c>
      <c r="C109" s="30" t="str">
        <f>IF(DATA!M11&lt;&gt;"",Export!$B$102,"")</f>
        <v>Wash Asp 1-3</v>
      </c>
      <c r="D109" s="30" t="str">
        <f>IF(DATA!N11&lt;&gt;"",Export!$B$102,"")</f>
        <v>Wash Asp 1-3</v>
      </c>
      <c r="E109" s="30" t="str">
        <f>IF(DATA!O11&lt;&gt;"",Export!$B$102,"")</f>
        <v>Wash Asp 1-3</v>
      </c>
      <c r="F109" s="30" t="str">
        <f>IF(DATA!P11&lt;&gt;"",Export!$B$102,"")</f>
        <v>Wash Asp 1-3</v>
      </c>
      <c r="G109" s="30" t="str">
        <f>IF(DATA!Q11&lt;&gt;"",Export!$B$102,"")</f>
        <v>Wash Asp 1-3</v>
      </c>
      <c r="H109" s="30" t="str">
        <f>IF(DATA!R11&lt;&gt;"",Export!$B$102,"")</f>
        <v>Wash Asp 1-3</v>
      </c>
      <c r="I109" s="30" t="str">
        <f>IF(DATA!S11&lt;&gt;"",Export!$B$102,"")</f>
        <v>Wash Asp 1-3</v>
      </c>
      <c r="J109" s="30" t="str">
        <f>IF(DATA!T11&lt;&gt;"",Export!$B$102,"")</f>
        <v>Wash Asp 1-3</v>
      </c>
      <c r="K109" s="30" t="str">
        <f>IF(DATA!U11&lt;&gt;"",Export!$B$102,"")</f>
        <v>Wash Asp 1-3</v>
      </c>
      <c r="L109" s="30" t="str">
        <f>IF(DATA!V11&lt;&gt;"",Export!$B$102,"")</f>
        <v>Wash Asp 1-3</v>
      </c>
      <c r="M109" s="30" t="str">
        <f>IF(DATA!W11&lt;&gt;"",Export!$B$102,"")</f>
        <v>Wash Asp 1-3</v>
      </c>
    </row>
    <row r="110" spans="1:14" x14ac:dyDescent="0.25">
      <c r="A110" t="s">
        <v>11</v>
      </c>
      <c r="B110" s="30" t="str">
        <f>IF(DATA!L12&lt;&gt;"",Export!$B$102,"")</f>
        <v>Wash Asp 1-3</v>
      </c>
      <c r="C110" s="30" t="str">
        <f>IF(DATA!M12&lt;&gt;"",Export!$B$102,"")</f>
        <v>Wash Asp 1-3</v>
      </c>
      <c r="D110" s="30" t="str">
        <f>IF(DATA!N12&lt;&gt;"",Export!$B$102,"")</f>
        <v>Wash Asp 1-3</v>
      </c>
      <c r="E110" s="30" t="str">
        <f>IF(DATA!O12&lt;&gt;"",Export!$B$102,"")</f>
        <v>Wash Asp 1-3</v>
      </c>
      <c r="F110" s="30" t="str">
        <f>IF(DATA!P12&lt;&gt;"",Export!$B$102,"")</f>
        <v>Wash Asp 1-3</v>
      </c>
      <c r="G110" s="30" t="str">
        <f>IF(DATA!Q12&lt;&gt;"",Export!$B$102,"")</f>
        <v>Wash Asp 1-3</v>
      </c>
      <c r="H110" s="30" t="str">
        <f>IF(DATA!R12&lt;&gt;"",Export!$B$102,"")</f>
        <v>Wash Asp 1-3</v>
      </c>
      <c r="I110" s="30" t="str">
        <f>IF(DATA!S12&lt;&gt;"",Export!$B$102,"")</f>
        <v>Wash Asp 1-3</v>
      </c>
      <c r="J110" s="30" t="str">
        <f>IF(DATA!T12&lt;&gt;"",Export!$B$102,"")</f>
        <v>Wash Asp 1-3</v>
      </c>
      <c r="K110" s="30" t="str">
        <f>IF(DATA!U12&lt;&gt;"",Export!$B$102,"")</f>
        <v>Wash Asp 1-3</v>
      </c>
      <c r="L110" s="30" t="str">
        <f>IF(DATA!V12&lt;&gt;"",Export!$B$102,"")</f>
        <v>Wash Asp 1-3</v>
      </c>
      <c r="M110" s="30" t="str">
        <f>IF(DATA!W12&lt;&gt;"",Export!$B$102,"")</f>
        <v>Wash Asp 1-3</v>
      </c>
    </row>
    <row r="111" spans="1:14" x14ac:dyDescent="0.25">
      <c r="A111" t="s">
        <v>12</v>
      </c>
      <c r="B111" s="30" t="str">
        <f>IF(DATA!L13&lt;&gt;"",Export!$B$102,"")</f>
        <v>Wash Asp 1-3</v>
      </c>
      <c r="C111" s="30" t="str">
        <f>IF(DATA!M13&lt;&gt;"",Export!$B$102,"")</f>
        <v>Wash Asp 1-3</v>
      </c>
      <c r="D111" s="30" t="str">
        <f>IF(DATA!N13&lt;&gt;"",Export!$B$102,"")</f>
        <v>Wash Asp 1-3</v>
      </c>
      <c r="E111" s="30" t="str">
        <f>IF(DATA!O13&lt;&gt;"",Export!$B$102,"")</f>
        <v>Wash Asp 1-3</v>
      </c>
      <c r="F111" s="30" t="str">
        <f>IF(DATA!P13&lt;&gt;"",Export!$B$102,"")</f>
        <v>Wash Asp 1-3</v>
      </c>
      <c r="G111" s="30" t="str">
        <f>IF(DATA!Q13&lt;&gt;"",Export!$B$102,"")</f>
        <v>Wash Asp 1-3</v>
      </c>
      <c r="H111" s="30" t="str">
        <f>IF(DATA!R13&lt;&gt;"",Export!$B$102,"")</f>
        <v>Wash Asp 1-3</v>
      </c>
      <c r="I111" s="30" t="str">
        <f>IF(DATA!S13&lt;&gt;"",Export!$B$102,"")</f>
        <v>Wash Asp 1-3</v>
      </c>
      <c r="J111" s="30" t="str">
        <f>IF(DATA!T13&lt;&gt;"",Export!$B$102,"")</f>
        <v>Wash Asp 1-3</v>
      </c>
      <c r="K111" s="30" t="str">
        <f>IF(DATA!U13&lt;&gt;"",Export!$B$102,"")</f>
        <v>Wash Asp 1-3</v>
      </c>
      <c r="L111" s="30" t="str">
        <f>IF(DATA!V13&lt;&gt;"",Export!$B$102,"")</f>
        <v>Wash Asp 1-3</v>
      </c>
      <c r="M111" s="30" t="str">
        <f>IF(DATA!W13&lt;&gt;"",Export!$B$102,"")</f>
        <v>Wash Asp 1-3</v>
      </c>
    </row>
    <row r="112" spans="1:14" x14ac:dyDescent="0.25">
      <c r="A112" t="s">
        <v>13</v>
      </c>
      <c r="B112" s="30" t="str">
        <f>IF(DATA!L14&lt;&gt;"",Export!$B$102,"")</f>
        <v>Wash Asp 1-3</v>
      </c>
      <c r="C112" s="30" t="str">
        <f>IF(DATA!M14&lt;&gt;"",Export!$B$102,"")</f>
        <v>Wash Asp 1-3</v>
      </c>
      <c r="D112" s="30" t="str">
        <f>IF(DATA!N14&lt;&gt;"",Export!$B$102,"")</f>
        <v>Wash Asp 1-3</v>
      </c>
      <c r="E112" s="30" t="str">
        <f>IF(DATA!O14&lt;&gt;"",Export!$B$102,"")</f>
        <v>Wash Asp 1-3</v>
      </c>
      <c r="F112" s="30" t="str">
        <f>IF(DATA!P14&lt;&gt;"",Export!$B$102,"")</f>
        <v>Wash Asp 1-3</v>
      </c>
      <c r="G112" s="30" t="str">
        <f>IF(DATA!Q14&lt;&gt;"",Export!$B$102,"")</f>
        <v>Wash Asp 1-3</v>
      </c>
      <c r="H112" s="30" t="str">
        <f>IF(DATA!R14&lt;&gt;"",Export!$B$102,"")</f>
        <v>Wash Asp 1-3</v>
      </c>
      <c r="I112" s="30" t="str">
        <f>IF(DATA!S14&lt;&gt;"",Export!$B$102,"")</f>
        <v>Wash Asp 1-3</v>
      </c>
      <c r="J112" s="30" t="str">
        <f>IF(DATA!T14&lt;&gt;"",Export!$B$102,"")</f>
        <v>Wash Asp 1-3</v>
      </c>
      <c r="K112" s="30" t="str">
        <f>IF(DATA!U14&lt;&gt;"",Export!$B$102,"")</f>
        <v>Wash Asp 1-3</v>
      </c>
      <c r="L112" s="30" t="str">
        <f>IF(DATA!V14&lt;&gt;"",Export!$B$102,"")</f>
        <v>Wash Asp 1-3</v>
      </c>
      <c r="M112" s="30" t="str">
        <f>IF(DATA!W14&lt;&gt;"",Export!$B$102,"")</f>
        <v>Wash Asp 1-3</v>
      </c>
    </row>
    <row r="114" spans="1:14" x14ac:dyDescent="0.25">
      <c r="A114" t="s">
        <v>0</v>
      </c>
      <c r="B114" t="str">
        <f>DATA!B12</f>
        <v>Antibody</v>
      </c>
      <c r="C114">
        <f>DATA!C12</f>
        <v>200</v>
      </c>
      <c r="D114">
        <v>8</v>
      </c>
      <c r="E114">
        <v>12</v>
      </c>
      <c r="F114" t="s">
        <v>1</v>
      </c>
      <c r="G114" t="s">
        <v>2</v>
      </c>
      <c r="H114" t="str">
        <f>DATA!G12</f>
        <v>This step is pipetting antibody</v>
      </c>
      <c r="I114">
        <f>DATA!E12</f>
        <v>6</v>
      </c>
      <c r="J114">
        <f>DATA!F12</f>
        <v>6</v>
      </c>
      <c r="K114" t="s">
        <v>3</v>
      </c>
      <c r="L114" t="s">
        <v>4</v>
      </c>
      <c r="M114" t="s">
        <v>5</v>
      </c>
      <c r="N114" t="s">
        <v>5</v>
      </c>
    </row>
    <row r="115" spans="1:14" x14ac:dyDescent="0.25">
      <c r="M115" t="s">
        <v>83</v>
      </c>
      <c r="N115" t="s">
        <v>84</v>
      </c>
    </row>
    <row r="116" spans="1:14" x14ac:dyDescent="0.25">
      <c r="B116">
        <v>1</v>
      </c>
      <c r="C116">
        <v>2</v>
      </c>
      <c r="D116">
        <v>3</v>
      </c>
      <c r="E116">
        <v>4</v>
      </c>
      <c r="F116">
        <v>5</v>
      </c>
      <c r="G116">
        <v>6</v>
      </c>
      <c r="H116">
        <v>7</v>
      </c>
      <c r="I116">
        <v>8</v>
      </c>
      <c r="J116">
        <v>9</v>
      </c>
      <c r="K116">
        <v>10</v>
      </c>
      <c r="L116">
        <v>11</v>
      </c>
      <c r="M116">
        <v>12</v>
      </c>
    </row>
    <row r="117" spans="1:14" x14ac:dyDescent="0.25">
      <c r="A117" t="s">
        <v>6</v>
      </c>
      <c r="B117" s="30" t="str">
        <f>IF(DATA!L7&lt;&gt;"",Export!$B$114,"")</f>
        <v>Antibody</v>
      </c>
      <c r="C117" s="30" t="str">
        <f>IF(DATA!M7&lt;&gt;"",Export!$B$114,"")</f>
        <v>Antibody</v>
      </c>
      <c r="D117" s="30" t="str">
        <f>IF(DATA!N7&lt;&gt;"",Export!$B$114,"")</f>
        <v>Antibody</v>
      </c>
      <c r="E117" s="30" t="str">
        <f>IF(DATA!O7&lt;&gt;"",Export!$B$114,"")</f>
        <v>Antibody</v>
      </c>
      <c r="F117" s="30" t="str">
        <f>IF(DATA!P7&lt;&gt;"",Export!$B$114,"")</f>
        <v>Antibody</v>
      </c>
      <c r="G117" s="30" t="str">
        <f>IF(DATA!Q7&lt;&gt;"",Export!$B$114,"")</f>
        <v>Antibody</v>
      </c>
      <c r="H117" s="30" t="str">
        <f>IF(DATA!R7&lt;&gt;"",Export!$B$114,"")</f>
        <v>Antibody</v>
      </c>
      <c r="I117" s="30" t="str">
        <f>IF(DATA!S7&lt;&gt;"",Export!$B$114,"")</f>
        <v>Antibody</v>
      </c>
      <c r="J117" s="30" t="str">
        <f>IF(DATA!T7&lt;&gt;"",Export!$B$114,"")</f>
        <v>Antibody</v>
      </c>
      <c r="K117" s="30" t="str">
        <f>IF(DATA!U7&lt;&gt;"",Export!$B$114,"")</f>
        <v>Antibody</v>
      </c>
      <c r="L117" s="30" t="str">
        <f>IF(DATA!V7&lt;&gt;"",Export!$B$114,"")</f>
        <v>Antibody</v>
      </c>
      <c r="M117" s="30" t="str">
        <f>IF(DATA!W7&lt;&gt;"",Export!$B$114,"")</f>
        <v>Antibody</v>
      </c>
    </row>
    <row r="118" spans="1:14" x14ac:dyDescent="0.25">
      <c r="A118" t="s">
        <v>7</v>
      </c>
      <c r="B118" s="30" t="str">
        <f>IF(DATA!L8&lt;&gt;"",Export!$B$114,"")</f>
        <v>Antibody</v>
      </c>
      <c r="C118" s="30" t="str">
        <f>IF(DATA!M8&lt;&gt;"",Export!$B$114,"")</f>
        <v>Antibody</v>
      </c>
      <c r="D118" s="30" t="str">
        <f>IF(DATA!N8&lt;&gt;"",Export!$B$114,"")</f>
        <v>Antibody</v>
      </c>
      <c r="E118" s="30" t="str">
        <f>IF(DATA!O8&lt;&gt;"",Export!$B$114,"")</f>
        <v>Antibody</v>
      </c>
      <c r="F118" s="30" t="str">
        <f>IF(DATA!P8&lt;&gt;"",Export!$B$114,"")</f>
        <v>Antibody</v>
      </c>
      <c r="G118" s="30" t="str">
        <f>IF(DATA!Q8&lt;&gt;"",Export!$B$114,"")</f>
        <v>Antibody</v>
      </c>
      <c r="H118" s="30" t="str">
        <f>IF(DATA!R8&lt;&gt;"",Export!$B$114,"")</f>
        <v>Antibody</v>
      </c>
      <c r="I118" s="30" t="str">
        <f>IF(DATA!S8&lt;&gt;"",Export!$B$114,"")</f>
        <v>Antibody</v>
      </c>
      <c r="J118" s="30" t="str">
        <f>IF(DATA!T8&lt;&gt;"",Export!$B$114,"")</f>
        <v>Antibody</v>
      </c>
      <c r="K118" s="30" t="str">
        <f>IF(DATA!U8&lt;&gt;"",Export!$B$114,"")</f>
        <v>Antibody</v>
      </c>
      <c r="L118" s="30" t="str">
        <f>IF(DATA!V8&lt;&gt;"",Export!$B$114,"")</f>
        <v>Antibody</v>
      </c>
      <c r="M118" s="30" t="str">
        <f>IF(DATA!W8&lt;&gt;"",Export!$B$114,"")</f>
        <v>Antibody</v>
      </c>
    </row>
    <row r="119" spans="1:14" x14ac:dyDescent="0.25">
      <c r="A119" t="s">
        <v>8</v>
      </c>
      <c r="B119" s="30" t="str">
        <f>IF(DATA!L9&lt;&gt;"",Export!$B$114,"")</f>
        <v>Antibody</v>
      </c>
      <c r="C119" s="30" t="str">
        <f>IF(DATA!M9&lt;&gt;"",Export!$B$114,"")</f>
        <v>Antibody</v>
      </c>
      <c r="D119" s="30" t="str">
        <f>IF(DATA!N9&lt;&gt;"",Export!$B$114,"")</f>
        <v>Antibody</v>
      </c>
      <c r="E119" s="30" t="str">
        <f>IF(DATA!O9&lt;&gt;"",Export!$B$114,"")</f>
        <v>Antibody</v>
      </c>
      <c r="F119" s="30" t="str">
        <f>IF(DATA!P9&lt;&gt;"",Export!$B$114,"")</f>
        <v>Antibody</v>
      </c>
      <c r="G119" s="30" t="str">
        <f>IF(DATA!Q9&lt;&gt;"",Export!$B$114,"")</f>
        <v>Antibody</v>
      </c>
      <c r="H119" s="30" t="str">
        <f>IF(DATA!R9&lt;&gt;"",Export!$B$114,"")</f>
        <v>Antibody</v>
      </c>
      <c r="I119" s="30" t="str">
        <f>IF(DATA!S9&lt;&gt;"",Export!$B$114,"")</f>
        <v>Antibody</v>
      </c>
      <c r="J119" s="30" t="str">
        <f>IF(DATA!T9&lt;&gt;"",Export!$B$114,"")</f>
        <v>Antibody</v>
      </c>
      <c r="K119" s="30" t="str">
        <f>IF(DATA!U9&lt;&gt;"",Export!$B$114,"")</f>
        <v>Antibody</v>
      </c>
      <c r="L119" s="30" t="str">
        <f>IF(DATA!V9&lt;&gt;"",Export!$B$114,"")</f>
        <v>Antibody</v>
      </c>
      <c r="M119" s="30" t="str">
        <f>IF(DATA!W9&lt;&gt;"",Export!$B$114,"")</f>
        <v>Antibody</v>
      </c>
    </row>
    <row r="120" spans="1:14" x14ac:dyDescent="0.25">
      <c r="A120" t="s">
        <v>9</v>
      </c>
      <c r="B120" s="30" t="str">
        <f>IF(DATA!L10&lt;&gt;"",Export!$B$114,"")</f>
        <v>Antibody</v>
      </c>
      <c r="C120" s="30" t="str">
        <f>IF(DATA!M10&lt;&gt;"",Export!$B$114,"")</f>
        <v>Antibody</v>
      </c>
      <c r="D120" s="30" t="str">
        <f>IF(DATA!N10&lt;&gt;"",Export!$B$114,"")</f>
        <v>Antibody</v>
      </c>
      <c r="E120" s="30" t="str">
        <f>IF(DATA!O10&lt;&gt;"",Export!$B$114,"")</f>
        <v>Antibody</v>
      </c>
      <c r="F120" s="30" t="str">
        <f>IF(DATA!P10&lt;&gt;"",Export!$B$114,"")</f>
        <v>Antibody</v>
      </c>
      <c r="G120" s="30" t="str">
        <f>IF(DATA!Q10&lt;&gt;"",Export!$B$114,"")</f>
        <v>Antibody</v>
      </c>
      <c r="H120" s="30" t="str">
        <f>IF(DATA!R10&lt;&gt;"",Export!$B$114,"")</f>
        <v>Antibody</v>
      </c>
      <c r="I120" s="30" t="str">
        <f>IF(DATA!S10&lt;&gt;"",Export!$B$114,"")</f>
        <v>Antibody</v>
      </c>
      <c r="J120" s="30" t="str">
        <f>IF(DATA!T10&lt;&gt;"",Export!$B$114,"")</f>
        <v>Antibody</v>
      </c>
      <c r="K120" s="30" t="str">
        <f>IF(DATA!U10&lt;&gt;"",Export!$B$114,"")</f>
        <v>Antibody</v>
      </c>
      <c r="L120" s="30" t="str">
        <f>IF(DATA!V10&lt;&gt;"",Export!$B$114,"")</f>
        <v>Antibody</v>
      </c>
      <c r="M120" s="30" t="str">
        <f>IF(DATA!W10&lt;&gt;"",Export!$B$114,"")</f>
        <v>Antibody</v>
      </c>
    </row>
    <row r="121" spans="1:14" x14ac:dyDescent="0.25">
      <c r="A121" t="s">
        <v>10</v>
      </c>
      <c r="B121" s="30" t="str">
        <f>IF(DATA!L11&lt;&gt;"",Export!$B$114,"")</f>
        <v>Antibody</v>
      </c>
      <c r="C121" s="30" t="str">
        <f>IF(DATA!M11&lt;&gt;"",Export!$B$114,"")</f>
        <v>Antibody</v>
      </c>
      <c r="D121" s="30" t="str">
        <f>IF(DATA!N11&lt;&gt;"",Export!$B$114,"")</f>
        <v>Antibody</v>
      </c>
      <c r="E121" s="30" t="str">
        <f>IF(DATA!O11&lt;&gt;"",Export!$B$114,"")</f>
        <v>Antibody</v>
      </c>
      <c r="F121" s="30" t="str">
        <f>IF(DATA!P11&lt;&gt;"",Export!$B$114,"")</f>
        <v>Antibody</v>
      </c>
      <c r="G121" s="30" t="str">
        <f>IF(DATA!Q11&lt;&gt;"",Export!$B$114,"")</f>
        <v>Antibody</v>
      </c>
      <c r="H121" s="30" t="str">
        <f>IF(DATA!R11&lt;&gt;"",Export!$B$114,"")</f>
        <v>Antibody</v>
      </c>
      <c r="I121" s="30" t="str">
        <f>IF(DATA!S11&lt;&gt;"",Export!$B$114,"")</f>
        <v>Antibody</v>
      </c>
      <c r="J121" s="30" t="str">
        <f>IF(DATA!T11&lt;&gt;"",Export!$B$114,"")</f>
        <v>Antibody</v>
      </c>
      <c r="K121" s="30" t="str">
        <f>IF(DATA!U11&lt;&gt;"",Export!$B$114,"")</f>
        <v>Antibody</v>
      </c>
      <c r="L121" s="30" t="str">
        <f>IF(DATA!V11&lt;&gt;"",Export!$B$114,"")</f>
        <v>Antibody</v>
      </c>
      <c r="M121" s="30" t="str">
        <f>IF(DATA!W11&lt;&gt;"",Export!$B$114,"")</f>
        <v>Antibody</v>
      </c>
    </row>
    <row r="122" spans="1:14" x14ac:dyDescent="0.25">
      <c r="A122" t="s">
        <v>11</v>
      </c>
      <c r="B122" s="30" t="str">
        <f>IF(DATA!L12&lt;&gt;"",Export!$B$114,"")</f>
        <v>Antibody</v>
      </c>
      <c r="C122" s="30" t="str">
        <f>IF(DATA!M12&lt;&gt;"",Export!$B$114,"")</f>
        <v>Antibody</v>
      </c>
      <c r="D122" s="30" t="str">
        <f>IF(DATA!N12&lt;&gt;"",Export!$B$114,"")</f>
        <v>Antibody</v>
      </c>
      <c r="E122" s="30" t="str">
        <f>IF(DATA!O12&lt;&gt;"",Export!$B$114,"")</f>
        <v>Antibody</v>
      </c>
      <c r="F122" s="30" t="str">
        <f>IF(DATA!P12&lt;&gt;"",Export!$B$114,"")</f>
        <v>Antibody</v>
      </c>
      <c r="G122" s="30" t="str">
        <f>IF(DATA!Q12&lt;&gt;"",Export!$B$114,"")</f>
        <v>Antibody</v>
      </c>
      <c r="H122" s="30" t="str">
        <f>IF(DATA!R12&lt;&gt;"",Export!$B$114,"")</f>
        <v>Antibody</v>
      </c>
      <c r="I122" s="30" t="str">
        <f>IF(DATA!S12&lt;&gt;"",Export!$B$114,"")</f>
        <v>Antibody</v>
      </c>
      <c r="J122" s="30" t="str">
        <f>IF(DATA!T12&lt;&gt;"",Export!$B$114,"")</f>
        <v>Antibody</v>
      </c>
      <c r="K122" s="30" t="str">
        <f>IF(DATA!U12&lt;&gt;"",Export!$B$114,"")</f>
        <v>Antibody</v>
      </c>
      <c r="L122" s="30" t="str">
        <f>IF(DATA!V12&lt;&gt;"",Export!$B$114,"")</f>
        <v>Antibody</v>
      </c>
      <c r="M122" s="30" t="str">
        <f>IF(DATA!W12&lt;&gt;"",Export!$B$114,"")</f>
        <v>Antibody</v>
      </c>
    </row>
    <row r="123" spans="1:14" x14ac:dyDescent="0.25">
      <c r="A123" t="s">
        <v>12</v>
      </c>
      <c r="B123" s="30" t="str">
        <f>IF(DATA!L13&lt;&gt;"",Export!$B$114,"")</f>
        <v>Antibody</v>
      </c>
      <c r="C123" s="30" t="str">
        <f>IF(DATA!M13&lt;&gt;"",Export!$B$114,"")</f>
        <v>Antibody</v>
      </c>
      <c r="D123" s="30" t="str">
        <f>IF(DATA!N13&lt;&gt;"",Export!$B$114,"")</f>
        <v>Antibody</v>
      </c>
      <c r="E123" s="30" t="str">
        <f>IF(DATA!O13&lt;&gt;"",Export!$B$114,"")</f>
        <v>Antibody</v>
      </c>
      <c r="F123" s="30" t="str">
        <f>IF(DATA!P13&lt;&gt;"",Export!$B$114,"")</f>
        <v>Antibody</v>
      </c>
      <c r="G123" s="30" t="str">
        <f>IF(DATA!Q13&lt;&gt;"",Export!$B$114,"")</f>
        <v>Antibody</v>
      </c>
      <c r="H123" s="30" t="str">
        <f>IF(DATA!R13&lt;&gt;"",Export!$B$114,"")</f>
        <v>Antibody</v>
      </c>
      <c r="I123" s="30" t="str">
        <f>IF(DATA!S13&lt;&gt;"",Export!$B$114,"")</f>
        <v>Antibody</v>
      </c>
      <c r="J123" s="30" t="str">
        <f>IF(DATA!T13&lt;&gt;"",Export!$B$114,"")</f>
        <v>Antibody</v>
      </c>
      <c r="K123" s="30" t="str">
        <f>IF(DATA!U13&lt;&gt;"",Export!$B$114,"")</f>
        <v>Antibody</v>
      </c>
      <c r="L123" s="30" t="str">
        <f>IF(DATA!V13&lt;&gt;"",Export!$B$114,"")</f>
        <v>Antibody</v>
      </c>
      <c r="M123" s="30" t="str">
        <f>IF(DATA!W13&lt;&gt;"",Export!$B$114,"")</f>
        <v>Antibody</v>
      </c>
    </row>
    <row r="124" spans="1:14" x14ac:dyDescent="0.25">
      <c r="A124" t="s">
        <v>13</v>
      </c>
      <c r="B124" s="30" t="str">
        <f>IF(DATA!L14&lt;&gt;"",Export!$B$114,"")</f>
        <v>Antibody</v>
      </c>
      <c r="C124" s="30" t="str">
        <f>IF(DATA!M14&lt;&gt;"",Export!$B$114,"")</f>
        <v>Antibody</v>
      </c>
      <c r="D124" s="30" t="str">
        <f>IF(DATA!N14&lt;&gt;"",Export!$B$114,"")</f>
        <v>Antibody</v>
      </c>
      <c r="E124" s="30" t="str">
        <f>IF(DATA!O14&lt;&gt;"",Export!$B$114,"")</f>
        <v>Antibody</v>
      </c>
      <c r="F124" s="30" t="str">
        <f>IF(DATA!P14&lt;&gt;"",Export!$B$114,"")</f>
        <v>Antibody</v>
      </c>
      <c r="G124" s="30" t="str">
        <f>IF(DATA!Q14&lt;&gt;"",Export!$B$114,"")</f>
        <v>Antibody</v>
      </c>
      <c r="H124" s="30" t="str">
        <f>IF(DATA!R14&lt;&gt;"",Export!$B$114,"")</f>
        <v>Antibody</v>
      </c>
      <c r="I124" s="30" t="str">
        <f>IF(DATA!S14&lt;&gt;"",Export!$B$114,"")</f>
        <v>Antibody</v>
      </c>
      <c r="J124" s="30" t="str">
        <f>IF(DATA!T14&lt;&gt;"",Export!$B$114,"")</f>
        <v>Antibody</v>
      </c>
      <c r="K124" s="30" t="str">
        <f>IF(DATA!U14&lt;&gt;"",Export!$B$114,"")</f>
        <v>Antibody</v>
      </c>
      <c r="L124" s="30" t="str">
        <f>IF(DATA!V14&lt;&gt;"",Export!$B$114,"")</f>
        <v>Antibody</v>
      </c>
      <c r="M124" s="30" t="str">
        <f>IF(DATA!W14&lt;&gt;"",Export!$B$114,"")</f>
        <v>Antibody</v>
      </c>
    </row>
    <row r="126" spans="1:14" x14ac:dyDescent="0.25">
      <c r="A126" t="s">
        <v>56</v>
      </c>
      <c r="B126" t="str">
        <f>DATA!B13</f>
        <v>incubation2</v>
      </c>
      <c r="C126" t="str">
        <f>DATA!G13</f>
        <v>Please cover the microplate before incubation</v>
      </c>
    </row>
    <row r="127" spans="1:14" x14ac:dyDescent="0.25">
      <c r="A127" t="s">
        <v>57</v>
      </c>
    </row>
    <row r="128" spans="1:14" x14ac:dyDescent="0.25">
      <c r="A128" s="1">
        <f>DATA!C13</f>
        <v>5.7870370370370366E-5</v>
      </c>
      <c r="B128" t="s">
        <v>58</v>
      </c>
    </row>
    <row r="130" spans="1:14" x14ac:dyDescent="0.25">
      <c r="A130" t="s">
        <v>0</v>
      </c>
      <c r="B130" t="str">
        <f>DATA!B14</f>
        <v>Aspiration Ab</v>
      </c>
      <c r="C130">
        <f>DATA!C14</f>
        <v>100</v>
      </c>
      <c r="D130">
        <v>8</v>
      </c>
      <c r="E130">
        <v>12</v>
      </c>
      <c r="F130" t="s">
        <v>1</v>
      </c>
      <c r="G130" t="s">
        <v>2</v>
      </c>
      <c r="H130" t="str">
        <f>DATA!G14</f>
        <v>aspirate your well before washing</v>
      </c>
      <c r="I130">
        <f>DATA!E14</f>
        <v>6</v>
      </c>
      <c r="J130">
        <f>DATA!F14</f>
        <v>6</v>
      </c>
      <c r="K130" t="s">
        <v>3</v>
      </c>
      <c r="L130" t="s">
        <v>4</v>
      </c>
      <c r="M130" t="s">
        <v>5</v>
      </c>
      <c r="N130" t="s">
        <v>5</v>
      </c>
    </row>
    <row r="131" spans="1:14" x14ac:dyDescent="0.25">
      <c r="M131" t="s">
        <v>83</v>
      </c>
      <c r="N131" t="s">
        <v>84</v>
      </c>
    </row>
    <row r="132" spans="1:14" x14ac:dyDescent="0.25">
      <c r="B132">
        <v>1</v>
      </c>
      <c r="C132">
        <v>2</v>
      </c>
      <c r="D132">
        <v>3</v>
      </c>
      <c r="E132">
        <v>4</v>
      </c>
      <c r="F132">
        <v>5</v>
      </c>
      <c r="G132">
        <v>6</v>
      </c>
      <c r="H132">
        <v>7</v>
      </c>
      <c r="I132">
        <v>8</v>
      </c>
      <c r="J132">
        <v>9</v>
      </c>
      <c r="K132">
        <v>10</v>
      </c>
      <c r="L132">
        <v>11</v>
      </c>
      <c r="M132">
        <v>12</v>
      </c>
    </row>
    <row r="133" spans="1:14" x14ac:dyDescent="0.25">
      <c r="A133" t="s">
        <v>6</v>
      </c>
      <c r="B133" s="30" t="str">
        <f>IF(DATA!L7&lt;&gt;"",Export!$B$130,"")</f>
        <v>Aspiration Ab</v>
      </c>
      <c r="C133" s="30" t="str">
        <f>IF(DATA!M7&lt;&gt;"",Export!$B$130,"")</f>
        <v>Aspiration Ab</v>
      </c>
      <c r="D133" s="30" t="str">
        <f>IF(DATA!N7&lt;&gt;"",Export!$B$130,"")</f>
        <v>Aspiration Ab</v>
      </c>
      <c r="E133" s="30" t="str">
        <f>IF(DATA!O7&lt;&gt;"",Export!$B$130,"")</f>
        <v>Aspiration Ab</v>
      </c>
      <c r="F133" s="30" t="str">
        <f>IF(DATA!P7&lt;&gt;"",Export!$B$130,"")</f>
        <v>Aspiration Ab</v>
      </c>
      <c r="G133" s="30" t="str">
        <f>IF(DATA!Q7&lt;&gt;"",Export!$B$130,"")</f>
        <v>Aspiration Ab</v>
      </c>
      <c r="H133" s="30" t="str">
        <f>IF(DATA!R7&lt;&gt;"",Export!$B$130,"")</f>
        <v>Aspiration Ab</v>
      </c>
      <c r="I133" s="30" t="str">
        <f>IF(DATA!S7&lt;&gt;"",Export!$B$130,"")</f>
        <v>Aspiration Ab</v>
      </c>
      <c r="J133" s="30" t="str">
        <f>IF(DATA!T7&lt;&gt;"",Export!$B$130,"")</f>
        <v>Aspiration Ab</v>
      </c>
      <c r="K133" s="30" t="str">
        <f>IF(DATA!U7&lt;&gt;"",Export!$B$130,"")</f>
        <v>Aspiration Ab</v>
      </c>
      <c r="L133" s="30" t="str">
        <f>IF(DATA!V7&lt;&gt;"",Export!$B$130,"")</f>
        <v>Aspiration Ab</v>
      </c>
      <c r="M133" s="30" t="str">
        <f>IF(DATA!W7&lt;&gt;"",Export!$B$130,"")</f>
        <v>Aspiration Ab</v>
      </c>
    </row>
    <row r="134" spans="1:14" x14ac:dyDescent="0.25">
      <c r="A134" t="s">
        <v>7</v>
      </c>
      <c r="B134" s="30" t="str">
        <f>IF(DATA!L8&lt;&gt;"",Export!$B$130,"")</f>
        <v>Aspiration Ab</v>
      </c>
      <c r="C134" s="30" t="str">
        <f>IF(DATA!M8&lt;&gt;"",Export!$B$130,"")</f>
        <v>Aspiration Ab</v>
      </c>
      <c r="D134" s="30" t="str">
        <f>IF(DATA!N8&lt;&gt;"",Export!$B$130,"")</f>
        <v>Aspiration Ab</v>
      </c>
      <c r="E134" s="30" t="str">
        <f>IF(DATA!O8&lt;&gt;"",Export!$B$130,"")</f>
        <v>Aspiration Ab</v>
      </c>
      <c r="F134" s="30" t="str">
        <f>IF(DATA!P8&lt;&gt;"",Export!$B$130,"")</f>
        <v>Aspiration Ab</v>
      </c>
      <c r="G134" s="30" t="str">
        <f>IF(DATA!Q8&lt;&gt;"",Export!$B$130,"")</f>
        <v>Aspiration Ab</v>
      </c>
      <c r="H134" s="30" t="str">
        <f>IF(DATA!R8&lt;&gt;"",Export!$B$130,"")</f>
        <v>Aspiration Ab</v>
      </c>
      <c r="I134" s="30" t="str">
        <f>IF(DATA!S8&lt;&gt;"",Export!$B$130,"")</f>
        <v>Aspiration Ab</v>
      </c>
      <c r="J134" s="30" t="str">
        <f>IF(DATA!T8&lt;&gt;"",Export!$B$130,"")</f>
        <v>Aspiration Ab</v>
      </c>
      <c r="K134" s="30" t="str">
        <f>IF(DATA!U8&lt;&gt;"",Export!$B$130,"")</f>
        <v>Aspiration Ab</v>
      </c>
      <c r="L134" s="30" t="str">
        <f>IF(DATA!V8&lt;&gt;"",Export!$B$130,"")</f>
        <v>Aspiration Ab</v>
      </c>
      <c r="M134" s="30" t="str">
        <f>IF(DATA!W8&lt;&gt;"",Export!$B$130,"")</f>
        <v>Aspiration Ab</v>
      </c>
    </row>
    <row r="135" spans="1:14" x14ac:dyDescent="0.25">
      <c r="A135" t="s">
        <v>8</v>
      </c>
      <c r="B135" s="30" t="str">
        <f>IF(DATA!L9&lt;&gt;"",Export!$B$130,"")</f>
        <v>Aspiration Ab</v>
      </c>
      <c r="C135" s="30" t="str">
        <f>IF(DATA!M9&lt;&gt;"",Export!$B$130,"")</f>
        <v>Aspiration Ab</v>
      </c>
      <c r="D135" s="30" t="str">
        <f>IF(DATA!N9&lt;&gt;"",Export!$B$130,"")</f>
        <v>Aspiration Ab</v>
      </c>
      <c r="E135" s="30" t="str">
        <f>IF(DATA!O9&lt;&gt;"",Export!$B$130,"")</f>
        <v>Aspiration Ab</v>
      </c>
      <c r="F135" s="30" t="str">
        <f>IF(DATA!P9&lt;&gt;"",Export!$B$130,"")</f>
        <v>Aspiration Ab</v>
      </c>
      <c r="G135" s="30" t="str">
        <f>IF(DATA!Q9&lt;&gt;"",Export!$B$130,"")</f>
        <v>Aspiration Ab</v>
      </c>
      <c r="H135" s="30" t="str">
        <f>IF(DATA!R9&lt;&gt;"",Export!$B$130,"")</f>
        <v>Aspiration Ab</v>
      </c>
      <c r="I135" s="30" t="str">
        <f>IF(DATA!S9&lt;&gt;"",Export!$B$130,"")</f>
        <v>Aspiration Ab</v>
      </c>
      <c r="J135" s="30" t="str">
        <f>IF(DATA!T9&lt;&gt;"",Export!$B$130,"")</f>
        <v>Aspiration Ab</v>
      </c>
      <c r="K135" s="30" t="str">
        <f>IF(DATA!U9&lt;&gt;"",Export!$B$130,"")</f>
        <v>Aspiration Ab</v>
      </c>
      <c r="L135" s="30" t="str">
        <f>IF(DATA!V9&lt;&gt;"",Export!$B$130,"")</f>
        <v>Aspiration Ab</v>
      </c>
      <c r="M135" s="30" t="str">
        <f>IF(DATA!W9&lt;&gt;"",Export!$B$130,"")</f>
        <v>Aspiration Ab</v>
      </c>
    </row>
    <row r="136" spans="1:14" x14ac:dyDescent="0.25">
      <c r="A136" t="s">
        <v>9</v>
      </c>
      <c r="B136" s="30" t="str">
        <f>IF(DATA!L10&lt;&gt;"",Export!$B$130,"")</f>
        <v>Aspiration Ab</v>
      </c>
      <c r="C136" s="30" t="str">
        <f>IF(DATA!M10&lt;&gt;"",Export!$B$130,"")</f>
        <v>Aspiration Ab</v>
      </c>
      <c r="D136" s="30" t="str">
        <f>IF(DATA!N10&lt;&gt;"",Export!$B$130,"")</f>
        <v>Aspiration Ab</v>
      </c>
      <c r="E136" s="30" t="str">
        <f>IF(DATA!O10&lt;&gt;"",Export!$B$130,"")</f>
        <v>Aspiration Ab</v>
      </c>
      <c r="F136" s="30" t="str">
        <f>IF(DATA!P10&lt;&gt;"",Export!$B$130,"")</f>
        <v>Aspiration Ab</v>
      </c>
      <c r="G136" s="30" t="str">
        <f>IF(DATA!Q10&lt;&gt;"",Export!$B$130,"")</f>
        <v>Aspiration Ab</v>
      </c>
      <c r="H136" s="30" t="str">
        <f>IF(DATA!R10&lt;&gt;"",Export!$B$130,"")</f>
        <v>Aspiration Ab</v>
      </c>
      <c r="I136" s="30" t="str">
        <f>IF(DATA!S10&lt;&gt;"",Export!$B$130,"")</f>
        <v>Aspiration Ab</v>
      </c>
      <c r="J136" s="30" t="str">
        <f>IF(DATA!T10&lt;&gt;"",Export!$B$130,"")</f>
        <v>Aspiration Ab</v>
      </c>
      <c r="K136" s="30" t="str">
        <f>IF(DATA!U10&lt;&gt;"",Export!$B$130,"")</f>
        <v>Aspiration Ab</v>
      </c>
      <c r="L136" s="30" t="str">
        <f>IF(DATA!V10&lt;&gt;"",Export!$B$130,"")</f>
        <v>Aspiration Ab</v>
      </c>
      <c r="M136" s="30" t="str">
        <f>IF(DATA!W10&lt;&gt;"",Export!$B$130,"")</f>
        <v>Aspiration Ab</v>
      </c>
    </row>
    <row r="137" spans="1:14" x14ac:dyDescent="0.25">
      <c r="A137" t="s">
        <v>10</v>
      </c>
      <c r="B137" s="30" t="str">
        <f>IF(DATA!L11&lt;&gt;"",Export!$B$130,"")</f>
        <v>Aspiration Ab</v>
      </c>
      <c r="C137" s="30" t="str">
        <f>IF(DATA!M11&lt;&gt;"",Export!$B$130,"")</f>
        <v>Aspiration Ab</v>
      </c>
      <c r="D137" s="30" t="str">
        <f>IF(DATA!N11&lt;&gt;"",Export!$B$130,"")</f>
        <v>Aspiration Ab</v>
      </c>
      <c r="E137" s="30" t="str">
        <f>IF(DATA!O11&lt;&gt;"",Export!$B$130,"")</f>
        <v>Aspiration Ab</v>
      </c>
      <c r="F137" s="30" t="str">
        <f>IF(DATA!P11&lt;&gt;"",Export!$B$130,"")</f>
        <v>Aspiration Ab</v>
      </c>
      <c r="G137" s="30" t="str">
        <f>IF(DATA!Q11&lt;&gt;"",Export!$B$130,"")</f>
        <v>Aspiration Ab</v>
      </c>
      <c r="H137" s="30" t="str">
        <f>IF(DATA!R11&lt;&gt;"",Export!$B$130,"")</f>
        <v>Aspiration Ab</v>
      </c>
      <c r="I137" s="30" t="str">
        <f>IF(DATA!S11&lt;&gt;"",Export!$B$130,"")</f>
        <v>Aspiration Ab</v>
      </c>
      <c r="J137" s="30" t="str">
        <f>IF(DATA!T11&lt;&gt;"",Export!$B$130,"")</f>
        <v>Aspiration Ab</v>
      </c>
      <c r="K137" s="30" t="str">
        <f>IF(DATA!U11&lt;&gt;"",Export!$B$130,"")</f>
        <v>Aspiration Ab</v>
      </c>
      <c r="L137" s="30" t="str">
        <f>IF(DATA!V11&lt;&gt;"",Export!$B$130,"")</f>
        <v>Aspiration Ab</v>
      </c>
      <c r="M137" s="30" t="str">
        <f>IF(DATA!W11&lt;&gt;"",Export!$B$130,"")</f>
        <v>Aspiration Ab</v>
      </c>
    </row>
    <row r="138" spans="1:14" x14ac:dyDescent="0.25">
      <c r="A138" t="s">
        <v>11</v>
      </c>
      <c r="B138" s="30" t="str">
        <f>IF(DATA!L12&lt;&gt;"",Export!$B$130,"")</f>
        <v>Aspiration Ab</v>
      </c>
      <c r="C138" s="30" t="str">
        <f>IF(DATA!M12&lt;&gt;"",Export!$B$130,"")</f>
        <v>Aspiration Ab</v>
      </c>
      <c r="D138" s="30" t="str">
        <f>IF(DATA!N12&lt;&gt;"",Export!$B$130,"")</f>
        <v>Aspiration Ab</v>
      </c>
      <c r="E138" s="30" t="str">
        <f>IF(DATA!O12&lt;&gt;"",Export!$B$130,"")</f>
        <v>Aspiration Ab</v>
      </c>
      <c r="F138" s="30" t="str">
        <f>IF(DATA!P12&lt;&gt;"",Export!$B$130,"")</f>
        <v>Aspiration Ab</v>
      </c>
      <c r="G138" s="30" t="str">
        <f>IF(DATA!Q12&lt;&gt;"",Export!$B$130,"")</f>
        <v>Aspiration Ab</v>
      </c>
      <c r="H138" s="30" t="str">
        <f>IF(DATA!R12&lt;&gt;"",Export!$B$130,"")</f>
        <v>Aspiration Ab</v>
      </c>
      <c r="I138" s="30" t="str">
        <f>IF(DATA!S12&lt;&gt;"",Export!$B$130,"")</f>
        <v>Aspiration Ab</v>
      </c>
      <c r="J138" s="30" t="str">
        <f>IF(DATA!T12&lt;&gt;"",Export!$B$130,"")</f>
        <v>Aspiration Ab</v>
      </c>
      <c r="K138" s="30" t="str">
        <f>IF(DATA!U12&lt;&gt;"",Export!$B$130,"")</f>
        <v>Aspiration Ab</v>
      </c>
      <c r="L138" s="30" t="str">
        <f>IF(DATA!V12&lt;&gt;"",Export!$B$130,"")</f>
        <v>Aspiration Ab</v>
      </c>
      <c r="M138" s="30" t="str">
        <f>IF(DATA!W12&lt;&gt;"",Export!$B$130,"")</f>
        <v>Aspiration Ab</v>
      </c>
    </row>
    <row r="139" spans="1:14" x14ac:dyDescent="0.25">
      <c r="A139" t="s">
        <v>12</v>
      </c>
      <c r="B139" s="30" t="str">
        <f>IF(DATA!L13&lt;&gt;"",Export!$B$130,"")</f>
        <v>Aspiration Ab</v>
      </c>
      <c r="C139" s="30" t="str">
        <f>IF(DATA!M13&lt;&gt;"",Export!$B$130,"")</f>
        <v>Aspiration Ab</v>
      </c>
      <c r="D139" s="30" t="str">
        <f>IF(DATA!N13&lt;&gt;"",Export!$B$130,"")</f>
        <v>Aspiration Ab</v>
      </c>
      <c r="E139" s="30" t="str">
        <f>IF(DATA!O13&lt;&gt;"",Export!$B$130,"")</f>
        <v>Aspiration Ab</v>
      </c>
      <c r="F139" s="30" t="str">
        <f>IF(DATA!P13&lt;&gt;"",Export!$B$130,"")</f>
        <v>Aspiration Ab</v>
      </c>
      <c r="G139" s="30" t="str">
        <f>IF(DATA!Q13&lt;&gt;"",Export!$B$130,"")</f>
        <v>Aspiration Ab</v>
      </c>
      <c r="H139" s="30" t="str">
        <f>IF(DATA!R13&lt;&gt;"",Export!$B$130,"")</f>
        <v>Aspiration Ab</v>
      </c>
      <c r="I139" s="30" t="str">
        <f>IF(DATA!S13&lt;&gt;"",Export!$B$130,"")</f>
        <v>Aspiration Ab</v>
      </c>
      <c r="J139" s="30" t="str">
        <f>IF(DATA!T13&lt;&gt;"",Export!$B$130,"")</f>
        <v>Aspiration Ab</v>
      </c>
      <c r="K139" s="30" t="str">
        <f>IF(DATA!U13&lt;&gt;"",Export!$B$130,"")</f>
        <v>Aspiration Ab</v>
      </c>
      <c r="L139" s="30" t="str">
        <f>IF(DATA!V13&lt;&gt;"",Export!$B$130,"")</f>
        <v>Aspiration Ab</v>
      </c>
      <c r="M139" s="30" t="str">
        <f>IF(DATA!W13&lt;&gt;"",Export!$B$130,"")</f>
        <v>Aspiration Ab</v>
      </c>
    </row>
    <row r="140" spans="1:14" x14ac:dyDescent="0.25">
      <c r="A140" t="s">
        <v>13</v>
      </c>
      <c r="B140" s="30" t="str">
        <f>IF(DATA!L14&lt;&gt;"",Export!$B$130,"")</f>
        <v>Aspiration Ab</v>
      </c>
      <c r="C140" s="30" t="str">
        <f>IF(DATA!M14&lt;&gt;"",Export!$B$130,"")</f>
        <v>Aspiration Ab</v>
      </c>
      <c r="D140" s="30" t="str">
        <f>IF(DATA!N14&lt;&gt;"",Export!$B$130,"")</f>
        <v>Aspiration Ab</v>
      </c>
      <c r="E140" s="30" t="str">
        <f>IF(DATA!O14&lt;&gt;"",Export!$B$130,"")</f>
        <v>Aspiration Ab</v>
      </c>
      <c r="F140" s="30" t="str">
        <f>IF(DATA!P14&lt;&gt;"",Export!$B$130,"")</f>
        <v>Aspiration Ab</v>
      </c>
      <c r="G140" s="30" t="str">
        <f>IF(DATA!Q14&lt;&gt;"",Export!$B$130,"")</f>
        <v>Aspiration Ab</v>
      </c>
      <c r="H140" s="30" t="str">
        <f>IF(DATA!R14&lt;&gt;"",Export!$B$130,"")</f>
        <v>Aspiration Ab</v>
      </c>
      <c r="I140" s="30" t="str">
        <f>IF(DATA!S14&lt;&gt;"",Export!$B$130,"")</f>
        <v>Aspiration Ab</v>
      </c>
      <c r="J140" s="30" t="str">
        <f>IF(DATA!T14&lt;&gt;"",Export!$B$130,"")</f>
        <v>Aspiration Ab</v>
      </c>
      <c r="K140" s="30" t="str">
        <f>IF(DATA!U14&lt;&gt;"",Export!$B$130,"")</f>
        <v>Aspiration Ab</v>
      </c>
      <c r="L140" s="30" t="str">
        <f>IF(DATA!V14&lt;&gt;"",Export!$B$130,"")</f>
        <v>Aspiration Ab</v>
      </c>
      <c r="M140" s="30" t="str">
        <f>IF(DATA!W14&lt;&gt;"",Export!$B$130,"")</f>
        <v>Aspiration Ab</v>
      </c>
    </row>
    <row r="142" spans="1:14" x14ac:dyDescent="0.25">
      <c r="A142" t="s">
        <v>0</v>
      </c>
      <c r="B142" t="str">
        <f>DATA!B15&amp;" 2-1"</f>
        <v>Wash 2-1</v>
      </c>
      <c r="C142">
        <f>DATA!C15</f>
        <v>400</v>
      </c>
      <c r="D142">
        <v>8</v>
      </c>
      <c r="E142">
        <v>12</v>
      </c>
      <c r="F142" t="s">
        <v>1</v>
      </c>
      <c r="G142" t="s">
        <v>2</v>
      </c>
      <c r="H142" t="str">
        <f>DATA!G15</f>
        <v>Multichannel pipette with multidispense mode fits perfectly for this step</v>
      </c>
      <c r="I142">
        <f>DATA!E15</f>
        <v>6</v>
      </c>
      <c r="J142">
        <f>DATA!F15</f>
        <v>6</v>
      </c>
      <c r="K142" t="s">
        <v>3</v>
      </c>
      <c r="L142" t="s">
        <v>4</v>
      </c>
      <c r="M142" t="s">
        <v>5</v>
      </c>
      <c r="N142" t="s">
        <v>5</v>
      </c>
    </row>
    <row r="143" spans="1:14" x14ac:dyDescent="0.25">
      <c r="M143" t="s">
        <v>83</v>
      </c>
      <c r="N143" t="s">
        <v>84</v>
      </c>
    </row>
    <row r="144" spans="1:14" x14ac:dyDescent="0.25">
      <c r="B144">
        <v>1</v>
      </c>
      <c r="C144">
        <v>2</v>
      </c>
      <c r="D144">
        <v>3</v>
      </c>
      <c r="E144">
        <v>4</v>
      </c>
      <c r="F144">
        <v>5</v>
      </c>
      <c r="G144">
        <v>6</v>
      </c>
      <c r="H144">
        <v>7</v>
      </c>
      <c r="I144">
        <v>8</v>
      </c>
      <c r="J144">
        <v>9</v>
      </c>
      <c r="K144">
        <v>10</v>
      </c>
      <c r="L144">
        <v>11</v>
      </c>
      <c r="M144">
        <v>12</v>
      </c>
    </row>
    <row r="145" spans="1:14" x14ac:dyDescent="0.25">
      <c r="A145" t="s">
        <v>6</v>
      </c>
      <c r="B145" s="30" t="str">
        <f>IF(DATA!L7&lt;&gt;"",Export!$B$142,"")</f>
        <v>Wash 2-1</v>
      </c>
      <c r="C145" s="30" t="str">
        <f>IF(DATA!M7&lt;&gt;"",Export!$B$142,"")</f>
        <v>Wash 2-1</v>
      </c>
      <c r="D145" s="30" t="str">
        <f>IF(DATA!N7&lt;&gt;"",Export!$B$142,"")</f>
        <v>Wash 2-1</v>
      </c>
      <c r="E145" s="30" t="str">
        <f>IF(DATA!O7&lt;&gt;"",Export!$B$142,"")</f>
        <v>Wash 2-1</v>
      </c>
      <c r="F145" s="30" t="str">
        <f>IF(DATA!P7&lt;&gt;"",Export!$B$142,"")</f>
        <v>Wash 2-1</v>
      </c>
      <c r="G145" s="30" t="str">
        <f>IF(DATA!Q7&lt;&gt;"",Export!$B$142,"")</f>
        <v>Wash 2-1</v>
      </c>
      <c r="H145" s="30" t="str">
        <f>IF(DATA!R7&lt;&gt;"",Export!$B$142,"")</f>
        <v>Wash 2-1</v>
      </c>
      <c r="I145" s="30" t="str">
        <f>IF(DATA!S7&lt;&gt;"",Export!$B$142,"")</f>
        <v>Wash 2-1</v>
      </c>
      <c r="J145" s="30" t="str">
        <f>IF(DATA!T7&lt;&gt;"",Export!$B$142,"")</f>
        <v>Wash 2-1</v>
      </c>
      <c r="K145" s="30" t="str">
        <f>IF(DATA!U7&lt;&gt;"",Export!$B$142,"")</f>
        <v>Wash 2-1</v>
      </c>
      <c r="L145" s="30" t="str">
        <f>IF(DATA!V7&lt;&gt;"",Export!$B$142,"")</f>
        <v>Wash 2-1</v>
      </c>
      <c r="M145" s="30" t="str">
        <f>IF(DATA!W7&lt;&gt;"",Export!$B$142,"")</f>
        <v>Wash 2-1</v>
      </c>
    </row>
    <row r="146" spans="1:14" x14ac:dyDescent="0.25">
      <c r="A146" t="s">
        <v>7</v>
      </c>
      <c r="B146" s="30" t="str">
        <f>IF(DATA!L8&lt;&gt;"",Export!$B$142,"")</f>
        <v>Wash 2-1</v>
      </c>
      <c r="C146" s="30" t="str">
        <f>IF(DATA!M8&lt;&gt;"",Export!$B$142,"")</f>
        <v>Wash 2-1</v>
      </c>
      <c r="D146" s="30" t="str">
        <f>IF(DATA!N8&lt;&gt;"",Export!$B$142,"")</f>
        <v>Wash 2-1</v>
      </c>
      <c r="E146" s="30" t="str">
        <f>IF(DATA!O8&lt;&gt;"",Export!$B$142,"")</f>
        <v>Wash 2-1</v>
      </c>
      <c r="F146" s="30" t="str">
        <f>IF(DATA!P8&lt;&gt;"",Export!$B$142,"")</f>
        <v>Wash 2-1</v>
      </c>
      <c r="G146" s="30" t="str">
        <f>IF(DATA!Q8&lt;&gt;"",Export!$B$142,"")</f>
        <v>Wash 2-1</v>
      </c>
      <c r="H146" s="30" t="str">
        <f>IF(DATA!R8&lt;&gt;"",Export!$B$142,"")</f>
        <v>Wash 2-1</v>
      </c>
      <c r="I146" s="30" t="str">
        <f>IF(DATA!S8&lt;&gt;"",Export!$B$142,"")</f>
        <v>Wash 2-1</v>
      </c>
      <c r="J146" s="30" t="str">
        <f>IF(DATA!T8&lt;&gt;"",Export!$B$142,"")</f>
        <v>Wash 2-1</v>
      </c>
      <c r="K146" s="30" t="str">
        <f>IF(DATA!U8&lt;&gt;"",Export!$B$142,"")</f>
        <v>Wash 2-1</v>
      </c>
      <c r="L146" s="30" t="str">
        <f>IF(DATA!V8&lt;&gt;"",Export!$B$142,"")</f>
        <v>Wash 2-1</v>
      </c>
      <c r="M146" s="30" t="str">
        <f>IF(DATA!W8&lt;&gt;"",Export!$B$142,"")</f>
        <v>Wash 2-1</v>
      </c>
    </row>
    <row r="147" spans="1:14" x14ac:dyDescent="0.25">
      <c r="A147" t="s">
        <v>8</v>
      </c>
      <c r="B147" s="30" t="str">
        <f>IF(DATA!L9&lt;&gt;"",Export!$B$142,"")</f>
        <v>Wash 2-1</v>
      </c>
      <c r="C147" s="30" t="str">
        <f>IF(DATA!M9&lt;&gt;"",Export!$B$142,"")</f>
        <v>Wash 2-1</v>
      </c>
      <c r="D147" s="30" t="str">
        <f>IF(DATA!N9&lt;&gt;"",Export!$B$142,"")</f>
        <v>Wash 2-1</v>
      </c>
      <c r="E147" s="30" t="str">
        <f>IF(DATA!O9&lt;&gt;"",Export!$B$142,"")</f>
        <v>Wash 2-1</v>
      </c>
      <c r="F147" s="30" t="str">
        <f>IF(DATA!P9&lt;&gt;"",Export!$B$142,"")</f>
        <v>Wash 2-1</v>
      </c>
      <c r="G147" s="30" t="str">
        <f>IF(DATA!Q9&lt;&gt;"",Export!$B$142,"")</f>
        <v>Wash 2-1</v>
      </c>
      <c r="H147" s="30" t="str">
        <f>IF(DATA!R9&lt;&gt;"",Export!$B$142,"")</f>
        <v>Wash 2-1</v>
      </c>
      <c r="I147" s="30" t="str">
        <f>IF(DATA!S9&lt;&gt;"",Export!$B$142,"")</f>
        <v>Wash 2-1</v>
      </c>
      <c r="J147" s="30" t="str">
        <f>IF(DATA!T9&lt;&gt;"",Export!$B$142,"")</f>
        <v>Wash 2-1</v>
      </c>
      <c r="K147" s="30" t="str">
        <f>IF(DATA!U9&lt;&gt;"",Export!$B$142,"")</f>
        <v>Wash 2-1</v>
      </c>
      <c r="L147" s="30" t="str">
        <f>IF(DATA!V9&lt;&gt;"",Export!$B$142,"")</f>
        <v>Wash 2-1</v>
      </c>
      <c r="M147" s="30" t="str">
        <f>IF(DATA!W9&lt;&gt;"",Export!$B$142,"")</f>
        <v>Wash 2-1</v>
      </c>
    </row>
    <row r="148" spans="1:14" x14ac:dyDescent="0.25">
      <c r="A148" t="s">
        <v>9</v>
      </c>
      <c r="B148" s="30" t="str">
        <f>IF(DATA!L10&lt;&gt;"",Export!$B$142,"")</f>
        <v>Wash 2-1</v>
      </c>
      <c r="C148" s="30" t="str">
        <f>IF(DATA!M10&lt;&gt;"",Export!$B$142,"")</f>
        <v>Wash 2-1</v>
      </c>
      <c r="D148" s="30" t="str">
        <f>IF(DATA!N10&lt;&gt;"",Export!$B$142,"")</f>
        <v>Wash 2-1</v>
      </c>
      <c r="E148" s="30" t="str">
        <f>IF(DATA!O10&lt;&gt;"",Export!$B$142,"")</f>
        <v>Wash 2-1</v>
      </c>
      <c r="F148" s="30" t="str">
        <f>IF(DATA!P10&lt;&gt;"",Export!$B$142,"")</f>
        <v>Wash 2-1</v>
      </c>
      <c r="G148" s="30" t="str">
        <f>IF(DATA!Q10&lt;&gt;"",Export!$B$142,"")</f>
        <v>Wash 2-1</v>
      </c>
      <c r="H148" s="30" t="str">
        <f>IF(DATA!R10&lt;&gt;"",Export!$B$142,"")</f>
        <v>Wash 2-1</v>
      </c>
      <c r="I148" s="30" t="str">
        <f>IF(DATA!S10&lt;&gt;"",Export!$B$142,"")</f>
        <v>Wash 2-1</v>
      </c>
      <c r="J148" s="30" t="str">
        <f>IF(DATA!T10&lt;&gt;"",Export!$B$142,"")</f>
        <v>Wash 2-1</v>
      </c>
      <c r="K148" s="30" t="str">
        <f>IF(DATA!U10&lt;&gt;"",Export!$B$142,"")</f>
        <v>Wash 2-1</v>
      </c>
      <c r="L148" s="30" t="str">
        <f>IF(DATA!V10&lt;&gt;"",Export!$B$142,"")</f>
        <v>Wash 2-1</v>
      </c>
      <c r="M148" s="30" t="str">
        <f>IF(DATA!W10&lt;&gt;"",Export!$B$142,"")</f>
        <v>Wash 2-1</v>
      </c>
    </row>
    <row r="149" spans="1:14" x14ac:dyDescent="0.25">
      <c r="A149" t="s">
        <v>10</v>
      </c>
      <c r="B149" s="30" t="str">
        <f>IF(DATA!L11&lt;&gt;"",Export!$B$142,"")</f>
        <v>Wash 2-1</v>
      </c>
      <c r="C149" s="30" t="str">
        <f>IF(DATA!M11&lt;&gt;"",Export!$B$142,"")</f>
        <v>Wash 2-1</v>
      </c>
      <c r="D149" s="30" t="str">
        <f>IF(DATA!N11&lt;&gt;"",Export!$B$142,"")</f>
        <v>Wash 2-1</v>
      </c>
      <c r="E149" s="30" t="str">
        <f>IF(DATA!O11&lt;&gt;"",Export!$B$142,"")</f>
        <v>Wash 2-1</v>
      </c>
      <c r="F149" s="30" t="str">
        <f>IF(DATA!P11&lt;&gt;"",Export!$B$142,"")</f>
        <v>Wash 2-1</v>
      </c>
      <c r="G149" s="30" t="str">
        <f>IF(DATA!Q11&lt;&gt;"",Export!$B$142,"")</f>
        <v>Wash 2-1</v>
      </c>
      <c r="H149" s="30" t="str">
        <f>IF(DATA!R11&lt;&gt;"",Export!$B$142,"")</f>
        <v>Wash 2-1</v>
      </c>
      <c r="I149" s="30" t="str">
        <f>IF(DATA!S11&lt;&gt;"",Export!$B$142,"")</f>
        <v>Wash 2-1</v>
      </c>
      <c r="J149" s="30" t="str">
        <f>IF(DATA!T11&lt;&gt;"",Export!$B$142,"")</f>
        <v>Wash 2-1</v>
      </c>
      <c r="K149" s="30" t="str">
        <f>IF(DATA!U11&lt;&gt;"",Export!$B$142,"")</f>
        <v>Wash 2-1</v>
      </c>
      <c r="L149" s="30" t="str">
        <f>IF(DATA!V11&lt;&gt;"",Export!$B$142,"")</f>
        <v>Wash 2-1</v>
      </c>
      <c r="M149" s="30" t="str">
        <f>IF(DATA!W11&lt;&gt;"",Export!$B$142,"")</f>
        <v>Wash 2-1</v>
      </c>
    </row>
    <row r="150" spans="1:14" x14ac:dyDescent="0.25">
      <c r="A150" t="s">
        <v>11</v>
      </c>
      <c r="B150" s="30" t="str">
        <f>IF(DATA!L12&lt;&gt;"",Export!$B$142,"")</f>
        <v>Wash 2-1</v>
      </c>
      <c r="C150" s="30" t="str">
        <f>IF(DATA!M12&lt;&gt;"",Export!$B$142,"")</f>
        <v>Wash 2-1</v>
      </c>
      <c r="D150" s="30" t="str">
        <f>IF(DATA!N12&lt;&gt;"",Export!$B$142,"")</f>
        <v>Wash 2-1</v>
      </c>
      <c r="E150" s="30" t="str">
        <f>IF(DATA!O12&lt;&gt;"",Export!$B$142,"")</f>
        <v>Wash 2-1</v>
      </c>
      <c r="F150" s="30" t="str">
        <f>IF(DATA!P12&lt;&gt;"",Export!$B$142,"")</f>
        <v>Wash 2-1</v>
      </c>
      <c r="G150" s="30" t="str">
        <f>IF(DATA!Q12&lt;&gt;"",Export!$B$142,"")</f>
        <v>Wash 2-1</v>
      </c>
      <c r="H150" s="30" t="str">
        <f>IF(DATA!R12&lt;&gt;"",Export!$B$142,"")</f>
        <v>Wash 2-1</v>
      </c>
      <c r="I150" s="30" t="str">
        <f>IF(DATA!S12&lt;&gt;"",Export!$B$142,"")</f>
        <v>Wash 2-1</v>
      </c>
      <c r="J150" s="30" t="str">
        <f>IF(DATA!T12&lt;&gt;"",Export!$B$142,"")</f>
        <v>Wash 2-1</v>
      </c>
      <c r="K150" s="30" t="str">
        <f>IF(DATA!U12&lt;&gt;"",Export!$B$142,"")</f>
        <v>Wash 2-1</v>
      </c>
      <c r="L150" s="30" t="str">
        <f>IF(DATA!V12&lt;&gt;"",Export!$B$142,"")</f>
        <v>Wash 2-1</v>
      </c>
      <c r="M150" s="30" t="str">
        <f>IF(DATA!W12&lt;&gt;"",Export!$B$142,"")</f>
        <v>Wash 2-1</v>
      </c>
    </row>
    <row r="151" spans="1:14" x14ac:dyDescent="0.25">
      <c r="A151" t="s">
        <v>12</v>
      </c>
      <c r="B151" s="30" t="str">
        <f>IF(DATA!L13&lt;&gt;"",Export!$B$142,"")</f>
        <v>Wash 2-1</v>
      </c>
      <c r="C151" s="30" t="str">
        <f>IF(DATA!M13&lt;&gt;"",Export!$B$142,"")</f>
        <v>Wash 2-1</v>
      </c>
      <c r="D151" s="30" t="str">
        <f>IF(DATA!N13&lt;&gt;"",Export!$B$142,"")</f>
        <v>Wash 2-1</v>
      </c>
      <c r="E151" s="30" t="str">
        <f>IF(DATA!O13&lt;&gt;"",Export!$B$142,"")</f>
        <v>Wash 2-1</v>
      </c>
      <c r="F151" s="30" t="str">
        <f>IF(DATA!P13&lt;&gt;"",Export!$B$142,"")</f>
        <v>Wash 2-1</v>
      </c>
      <c r="G151" s="30" t="str">
        <f>IF(DATA!Q13&lt;&gt;"",Export!$B$142,"")</f>
        <v>Wash 2-1</v>
      </c>
      <c r="H151" s="30" t="str">
        <f>IF(DATA!R13&lt;&gt;"",Export!$B$142,"")</f>
        <v>Wash 2-1</v>
      </c>
      <c r="I151" s="30" t="str">
        <f>IF(DATA!S13&lt;&gt;"",Export!$B$142,"")</f>
        <v>Wash 2-1</v>
      </c>
      <c r="J151" s="30" t="str">
        <f>IF(DATA!T13&lt;&gt;"",Export!$B$142,"")</f>
        <v>Wash 2-1</v>
      </c>
      <c r="K151" s="30" t="str">
        <f>IF(DATA!U13&lt;&gt;"",Export!$B$142,"")</f>
        <v>Wash 2-1</v>
      </c>
      <c r="L151" s="30" t="str">
        <f>IF(DATA!V13&lt;&gt;"",Export!$B$142,"")</f>
        <v>Wash 2-1</v>
      </c>
      <c r="M151" s="30" t="str">
        <f>IF(DATA!W13&lt;&gt;"",Export!$B$142,"")</f>
        <v>Wash 2-1</v>
      </c>
    </row>
    <row r="152" spans="1:14" x14ac:dyDescent="0.25">
      <c r="A152" t="s">
        <v>13</v>
      </c>
      <c r="B152" s="30" t="str">
        <f>IF(DATA!L14&lt;&gt;"",Export!$B$142,"")</f>
        <v>Wash 2-1</v>
      </c>
      <c r="C152" s="30" t="str">
        <f>IF(DATA!M14&lt;&gt;"",Export!$B$142,"")</f>
        <v>Wash 2-1</v>
      </c>
      <c r="D152" s="30" t="str">
        <f>IF(DATA!N14&lt;&gt;"",Export!$B$142,"")</f>
        <v>Wash 2-1</v>
      </c>
      <c r="E152" s="30" t="str">
        <f>IF(DATA!O14&lt;&gt;"",Export!$B$142,"")</f>
        <v>Wash 2-1</v>
      </c>
      <c r="F152" s="30" t="str">
        <f>IF(DATA!P14&lt;&gt;"",Export!$B$142,"")</f>
        <v>Wash 2-1</v>
      </c>
      <c r="G152" s="30" t="str">
        <f>IF(DATA!Q14&lt;&gt;"",Export!$B$142,"")</f>
        <v>Wash 2-1</v>
      </c>
      <c r="H152" s="30" t="str">
        <f>IF(DATA!R14&lt;&gt;"",Export!$B$142,"")</f>
        <v>Wash 2-1</v>
      </c>
      <c r="I152" s="30" t="str">
        <f>IF(DATA!S14&lt;&gt;"",Export!$B$142,"")</f>
        <v>Wash 2-1</v>
      </c>
      <c r="J152" s="30" t="str">
        <f>IF(DATA!T14&lt;&gt;"",Export!$B$142,"")</f>
        <v>Wash 2-1</v>
      </c>
      <c r="K152" s="30" t="str">
        <f>IF(DATA!U14&lt;&gt;"",Export!$B$142,"")</f>
        <v>Wash 2-1</v>
      </c>
      <c r="L152" s="30" t="str">
        <f>IF(DATA!V14&lt;&gt;"",Export!$B$142,"")</f>
        <v>Wash 2-1</v>
      </c>
      <c r="M152" s="30" t="str">
        <f>IF(DATA!W14&lt;&gt;"",Export!$B$142,"")</f>
        <v>Wash 2-1</v>
      </c>
    </row>
    <row r="154" spans="1:14" x14ac:dyDescent="0.25">
      <c r="A154" t="s">
        <v>0</v>
      </c>
      <c r="B154" t="str">
        <f>DATA!B15&amp;" Asp 2-1"</f>
        <v>Wash Asp 2-1</v>
      </c>
      <c r="C154">
        <f>C142</f>
        <v>400</v>
      </c>
      <c r="D154">
        <v>8</v>
      </c>
      <c r="E154">
        <v>12</v>
      </c>
      <c r="F154" t="s">
        <v>1</v>
      </c>
      <c r="G154" t="s">
        <v>2</v>
      </c>
      <c r="H154" t="str">
        <f>DATA!G14</f>
        <v>aspirate your well before washing</v>
      </c>
      <c r="I154">
        <f>I142</f>
        <v>6</v>
      </c>
      <c r="J154">
        <f>J142</f>
        <v>6</v>
      </c>
      <c r="K154" t="s">
        <v>3</v>
      </c>
      <c r="L154" t="s">
        <v>4</v>
      </c>
      <c r="M154" t="s">
        <v>5</v>
      </c>
      <c r="N154" t="s">
        <v>5</v>
      </c>
    </row>
    <row r="155" spans="1:14" x14ac:dyDescent="0.25">
      <c r="M155" t="s">
        <v>83</v>
      </c>
      <c r="N155" t="s">
        <v>84</v>
      </c>
    </row>
    <row r="156" spans="1:14" x14ac:dyDescent="0.25">
      <c r="B156">
        <v>1</v>
      </c>
      <c r="C156">
        <v>2</v>
      </c>
      <c r="D156">
        <v>3</v>
      </c>
      <c r="E156">
        <v>4</v>
      </c>
      <c r="F156">
        <v>5</v>
      </c>
      <c r="G156">
        <v>6</v>
      </c>
      <c r="H156">
        <v>7</v>
      </c>
      <c r="I156">
        <v>8</v>
      </c>
      <c r="J156">
        <v>9</v>
      </c>
      <c r="K156">
        <v>10</v>
      </c>
      <c r="L156">
        <v>11</v>
      </c>
      <c r="M156">
        <v>12</v>
      </c>
    </row>
    <row r="157" spans="1:14" x14ac:dyDescent="0.25">
      <c r="A157" t="s">
        <v>6</v>
      </c>
      <c r="B157" s="30" t="str">
        <f>IF(DATA!L7&lt;&gt;"",Export!$B$154,"")</f>
        <v>Wash Asp 2-1</v>
      </c>
      <c r="C157" s="30" t="str">
        <f>IF(DATA!M7&lt;&gt;"",Export!$B$154,"")</f>
        <v>Wash Asp 2-1</v>
      </c>
      <c r="D157" s="30" t="str">
        <f>IF(DATA!N7&lt;&gt;"",Export!$B$154,"")</f>
        <v>Wash Asp 2-1</v>
      </c>
      <c r="E157" s="30" t="str">
        <f>IF(DATA!O7&lt;&gt;"",Export!$B$154,"")</f>
        <v>Wash Asp 2-1</v>
      </c>
      <c r="F157" s="30" t="str">
        <f>IF(DATA!P7&lt;&gt;"",Export!$B$154,"")</f>
        <v>Wash Asp 2-1</v>
      </c>
      <c r="G157" s="30" t="str">
        <f>IF(DATA!Q7&lt;&gt;"",Export!$B$154,"")</f>
        <v>Wash Asp 2-1</v>
      </c>
      <c r="H157" s="30" t="str">
        <f>IF(DATA!R7&lt;&gt;"",Export!$B$154,"")</f>
        <v>Wash Asp 2-1</v>
      </c>
      <c r="I157" s="30" t="str">
        <f>IF(DATA!S7&lt;&gt;"",Export!$B$154,"")</f>
        <v>Wash Asp 2-1</v>
      </c>
      <c r="J157" s="30" t="str">
        <f>IF(DATA!T7&lt;&gt;"",Export!$B$154,"")</f>
        <v>Wash Asp 2-1</v>
      </c>
      <c r="K157" s="30" t="str">
        <f>IF(DATA!U7&lt;&gt;"",Export!$B$154,"")</f>
        <v>Wash Asp 2-1</v>
      </c>
      <c r="L157" s="30" t="str">
        <f>IF(DATA!V7&lt;&gt;"",Export!$B$154,"")</f>
        <v>Wash Asp 2-1</v>
      </c>
      <c r="M157" s="30" t="str">
        <f>IF(DATA!W7&lt;&gt;"",Export!$B$154,"")</f>
        <v>Wash Asp 2-1</v>
      </c>
    </row>
    <row r="158" spans="1:14" x14ac:dyDescent="0.25">
      <c r="A158" t="s">
        <v>7</v>
      </c>
      <c r="B158" s="30" t="str">
        <f>IF(DATA!L8&lt;&gt;"",Export!$B$154,"")</f>
        <v>Wash Asp 2-1</v>
      </c>
      <c r="C158" s="30" t="str">
        <f>IF(DATA!M8&lt;&gt;"",Export!$B$154,"")</f>
        <v>Wash Asp 2-1</v>
      </c>
      <c r="D158" s="30" t="str">
        <f>IF(DATA!N8&lt;&gt;"",Export!$B$154,"")</f>
        <v>Wash Asp 2-1</v>
      </c>
      <c r="E158" s="30" t="str">
        <f>IF(DATA!O8&lt;&gt;"",Export!$B$154,"")</f>
        <v>Wash Asp 2-1</v>
      </c>
      <c r="F158" s="30" t="str">
        <f>IF(DATA!P8&lt;&gt;"",Export!$B$154,"")</f>
        <v>Wash Asp 2-1</v>
      </c>
      <c r="G158" s="30" t="str">
        <f>IF(DATA!Q8&lt;&gt;"",Export!$B$154,"")</f>
        <v>Wash Asp 2-1</v>
      </c>
      <c r="H158" s="30" t="str">
        <f>IF(DATA!R8&lt;&gt;"",Export!$B$154,"")</f>
        <v>Wash Asp 2-1</v>
      </c>
      <c r="I158" s="30" t="str">
        <f>IF(DATA!S8&lt;&gt;"",Export!$B$154,"")</f>
        <v>Wash Asp 2-1</v>
      </c>
      <c r="J158" s="30" t="str">
        <f>IF(DATA!T8&lt;&gt;"",Export!$B$154,"")</f>
        <v>Wash Asp 2-1</v>
      </c>
      <c r="K158" s="30" t="str">
        <f>IF(DATA!U8&lt;&gt;"",Export!$B$154,"")</f>
        <v>Wash Asp 2-1</v>
      </c>
      <c r="L158" s="30" t="str">
        <f>IF(DATA!V8&lt;&gt;"",Export!$B$154,"")</f>
        <v>Wash Asp 2-1</v>
      </c>
      <c r="M158" s="30" t="str">
        <f>IF(DATA!W8&lt;&gt;"",Export!$B$154,"")</f>
        <v>Wash Asp 2-1</v>
      </c>
    </row>
    <row r="159" spans="1:14" x14ac:dyDescent="0.25">
      <c r="A159" t="s">
        <v>8</v>
      </c>
      <c r="B159" s="30" t="str">
        <f>IF(DATA!L9&lt;&gt;"",Export!$B$154,"")</f>
        <v>Wash Asp 2-1</v>
      </c>
      <c r="C159" s="30" t="str">
        <f>IF(DATA!M9&lt;&gt;"",Export!$B$154,"")</f>
        <v>Wash Asp 2-1</v>
      </c>
      <c r="D159" s="30" t="str">
        <f>IF(DATA!N9&lt;&gt;"",Export!$B$154,"")</f>
        <v>Wash Asp 2-1</v>
      </c>
      <c r="E159" s="30" t="str">
        <f>IF(DATA!O9&lt;&gt;"",Export!$B$154,"")</f>
        <v>Wash Asp 2-1</v>
      </c>
      <c r="F159" s="30" t="str">
        <f>IF(DATA!P9&lt;&gt;"",Export!$B$154,"")</f>
        <v>Wash Asp 2-1</v>
      </c>
      <c r="G159" s="30" t="str">
        <f>IF(DATA!Q9&lt;&gt;"",Export!$B$154,"")</f>
        <v>Wash Asp 2-1</v>
      </c>
      <c r="H159" s="30" t="str">
        <f>IF(DATA!R9&lt;&gt;"",Export!$B$154,"")</f>
        <v>Wash Asp 2-1</v>
      </c>
      <c r="I159" s="30" t="str">
        <f>IF(DATA!S9&lt;&gt;"",Export!$B$154,"")</f>
        <v>Wash Asp 2-1</v>
      </c>
      <c r="J159" s="30" t="str">
        <f>IF(DATA!T9&lt;&gt;"",Export!$B$154,"")</f>
        <v>Wash Asp 2-1</v>
      </c>
      <c r="K159" s="30" t="str">
        <f>IF(DATA!U9&lt;&gt;"",Export!$B$154,"")</f>
        <v>Wash Asp 2-1</v>
      </c>
      <c r="L159" s="30" t="str">
        <f>IF(DATA!V9&lt;&gt;"",Export!$B$154,"")</f>
        <v>Wash Asp 2-1</v>
      </c>
      <c r="M159" s="30" t="str">
        <f>IF(DATA!W9&lt;&gt;"",Export!$B$154,"")</f>
        <v>Wash Asp 2-1</v>
      </c>
    </row>
    <row r="160" spans="1:14" x14ac:dyDescent="0.25">
      <c r="A160" t="s">
        <v>9</v>
      </c>
      <c r="B160" s="30" t="str">
        <f>IF(DATA!L10&lt;&gt;"",Export!$B$154,"")</f>
        <v>Wash Asp 2-1</v>
      </c>
      <c r="C160" s="30" t="str">
        <f>IF(DATA!M10&lt;&gt;"",Export!$B$154,"")</f>
        <v>Wash Asp 2-1</v>
      </c>
      <c r="D160" s="30" t="str">
        <f>IF(DATA!N10&lt;&gt;"",Export!$B$154,"")</f>
        <v>Wash Asp 2-1</v>
      </c>
      <c r="E160" s="30" t="str">
        <f>IF(DATA!O10&lt;&gt;"",Export!$B$154,"")</f>
        <v>Wash Asp 2-1</v>
      </c>
      <c r="F160" s="30" t="str">
        <f>IF(DATA!P10&lt;&gt;"",Export!$B$154,"")</f>
        <v>Wash Asp 2-1</v>
      </c>
      <c r="G160" s="30" t="str">
        <f>IF(DATA!Q10&lt;&gt;"",Export!$B$154,"")</f>
        <v>Wash Asp 2-1</v>
      </c>
      <c r="H160" s="30" t="str">
        <f>IF(DATA!R10&lt;&gt;"",Export!$B$154,"")</f>
        <v>Wash Asp 2-1</v>
      </c>
      <c r="I160" s="30" t="str">
        <f>IF(DATA!S10&lt;&gt;"",Export!$B$154,"")</f>
        <v>Wash Asp 2-1</v>
      </c>
      <c r="J160" s="30" t="str">
        <f>IF(DATA!T10&lt;&gt;"",Export!$B$154,"")</f>
        <v>Wash Asp 2-1</v>
      </c>
      <c r="K160" s="30" t="str">
        <f>IF(DATA!U10&lt;&gt;"",Export!$B$154,"")</f>
        <v>Wash Asp 2-1</v>
      </c>
      <c r="L160" s="30" t="str">
        <f>IF(DATA!V10&lt;&gt;"",Export!$B$154,"")</f>
        <v>Wash Asp 2-1</v>
      </c>
      <c r="M160" s="30" t="str">
        <f>IF(DATA!W10&lt;&gt;"",Export!$B$154,"")</f>
        <v>Wash Asp 2-1</v>
      </c>
    </row>
    <row r="161" spans="1:14" x14ac:dyDescent="0.25">
      <c r="A161" t="s">
        <v>10</v>
      </c>
      <c r="B161" s="30" t="str">
        <f>IF(DATA!L11&lt;&gt;"",Export!$B$154,"")</f>
        <v>Wash Asp 2-1</v>
      </c>
      <c r="C161" s="30" t="str">
        <f>IF(DATA!M11&lt;&gt;"",Export!$B$154,"")</f>
        <v>Wash Asp 2-1</v>
      </c>
      <c r="D161" s="30" t="str">
        <f>IF(DATA!N11&lt;&gt;"",Export!$B$154,"")</f>
        <v>Wash Asp 2-1</v>
      </c>
      <c r="E161" s="30" t="str">
        <f>IF(DATA!O11&lt;&gt;"",Export!$B$154,"")</f>
        <v>Wash Asp 2-1</v>
      </c>
      <c r="F161" s="30" t="str">
        <f>IF(DATA!P11&lt;&gt;"",Export!$B$154,"")</f>
        <v>Wash Asp 2-1</v>
      </c>
      <c r="G161" s="30" t="str">
        <f>IF(DATA!Q11&lt;&gt;"",Export!$B$154,"")</f>
        <v>Wash Asp 2-1</v>
      </c>
      <c r="H161" s="30" t="str">
        <f>IF(DATA!R11&lt;&gt;"",Export!$B$154,"")</f>
        <v>Wash Asp 2-1</v>
      </c>
      <c r="I161" s="30" t="str">
        <f>IF(DATA!S11&lt;&gt;"",Export!$B$154,"")</f>
        <v>Wash Asp 2-1</v>
      </c>
      <c r="J161" s="30" t="str">
        <f>IF(DATA!T11&lt;&gt;"",Export!$B$154,"")</f>
        <v>Wash Asp 2-1</v>
      </c>
      <c r="K161" s="30" t="str">
        <f>IF(DATA!U11&lt;&gt;"",Export!$B$154,"")</f>
        <v>Wash Asp 2-1</v>
      </c>
      <c r="L161" s="30" t="str">
        <f>IF(DATA!V11&lt;&gt;"",Export!$B$154,"")</f>
        <v>Wash Asp 2-1</v>
      </c>
      <c r="M161" s="30" t="str">
        <f>IF(DATA!W11&lt;&gt;"",Export!$B$154,"")</f>
        <v>Wash Asp 2-1</v>
      </c>
    </row>
    <row r="162" spans="1:14" x14ac:dyDescent="0.25">
      <c r="A162" t="s">
        <v>11</v>
      </c>
      <c r="B162" s="30" t="str">
        <f>IF(DATA!L12&lt;&gt;"",Export!$B$154,"")</f>
        <v>Wash Asp 2-1</v>
      </c>
      <c r="C162" s="30" t="str">
        <f>IF(DATA!M12&lt;&gt;"",Export!$B$154,"")</f>
        <v>Wash Asp 2-1</v>
      </c>
      <c r="D162" s="30" t="str">
        <f>IF(DATA!N12&lt;&gt;"",Export!$B$154,"")</f>
        <v>Wash Asp 2-1</v>
      </c>
      <c r="E162" s="30" t="str">
        <f>IF(DATA!O12&lt;&gt;"",Export!$B$154,"")</f>
        <v>Wash Asp 2-1</v>
      </c>
      <c r="F162" s="30" t="str">
        <f>IF(DATA!P12&lt;&gt;"",Export!$B$154,"")</f>
        <v>Wash Asp 2-1</v>
      </c>
      <c r="G162" s="30" t="str">
        <f>IF(DATA!Q12&lt;&gt;"",Export!$B$154,"")</f>
        <v>Wash Asp 2-1</v>
      </c>
      <c r="H162" s="30" t="str">
        <f>IF(DATA!R12&lt;&gt;"",Export!$B$154,"")</f>
        <v>Wash Asp 2-1</v>
      </c>
      <c r="I162" s="30" t="str">
        <f>IF(DATA!S12&lt;&gt;"",Export!$B$154,"")</f>
        <v>Wash Asp 2-1</v>
      </c>
      <c r="J162" s="30" t="str">
        <f>IF(DATA!T12&lt;&gt;"",Export!$B$154,"")</f>
        <v>Wash Asp 2-1</v>
      </c>
      <c r="K162" s="30" t="str">
        <f>IF(DATA!U12&lt;&gt;"",Export!$B$154,"")</f>
        <v>Wash Asp 2-1</v>
      </c>
      <c r="L162" s="30" t="str">
        <f>IF(DATA!V12&lt;&gt;"",Export!$B$154,"")</f>
        <v>Wash Asp 2-1</v>
      </c>
      <c r="M162" s="30" t="str">
        <f>IF(DATA!W12&lt;&gt;"",Export!$B$154,"")</f>
        <v>Wash Asp 2-1</v>
      </c>
    </row>
    <row r="163" spans="1:14" x14ac:dyDescent="0.25">
      <c r="A163" t="s">
        <v>12</v>
      </c>
      <c r="B163" s="30" t="str">
        <f>IF(DATA!L13&lt;&gt;"",Export!$B$154,"")</f>
        <v>Wash Asp 2-1</v>
      </c>
      <c r="C163" s="30" t="str">
        <f>IF(DATA!M13&lt;&gt;"",Export!$B$154,"")</f>
        <v>Wash Asp 2-1</v>
      </c>
      <c r="D163" s="30" t="str">
        <f>IF(DATA!N13&lt;&gt;"",Export!$B$154,"")</f>
        <v>Wash Asp 2-1</v>
      </c>
      <c r="E163" s="30" t="str">
        <f>IF(DATA!O13&lt;&gt;"",Export!$B$154,"")</f>
        <v>Wash Asp 2-1</v>
      </c>
      <c r="F163" s="30" t="str">
        <f>IF(DATA!P13&lt;&gt;"",Export!$B$154,"")</f>
        <v>Wash Asp 2-1</v>
      </c>
      <c r="G163" s="30" t="str">
        <f>IF(DATA!Q13&lt;&gt;"",Export!$B$154,"")</f>
        <v>Wash Asp 2-1</v>
      </c>
      <c r="H163" s="30" t="str">
        <f>IF(DATA!R13&lt;&gt;"",Export!$B$154,"")</f>
        <v>Wash Asp 2-1</v>
      </c>
      <c r="I163" s="30" t="str">
        <f>IF(DATA!S13&lt;&gt;"",Export!$B$154,"")</f>
        <v>Wash Asp 2-1</v>
      </c>
      <c r="J163" s="30" t="str">
        <f>IF(DATA!T13&lt;&gt;"",Export!$B$154,"")</f>
        <v>Wash Asp 2-1</v>
      </c>
      <c r="K163" s="30" t="str">
        <f>IF(DATA!U13&lt;&gt;"",Export!$B$154,"")</f>
        <v>Wash Asp 2-1</v>
      </c>
      <c r="L163" s="30" t="str">
        <f>IF(DATA!V13&lt;&gt;"",Export!$B$154,"")</f>
        <v>Wash Asp 2-1</v>
      </c>
      <c r="M163" s="30" t="str">
        <f>IF(DATA!W13&lt;&gt;"",Export!$B$154,"")</f>
        <v>Wash Asp 2-1</v>
      </c>
    </row>
    <row r="164" spans="1:14" x14ac:dyDescent="0.25">
      <c r="A164" t="s">
        <v>13</v>
      </c>
      <c r="B164" s="30" t="str">
        <f>IF(DATA!L14&lt;&gt;"",Export!$B$154,"")</f>
        <v>Wash Asp 2-1</v>
      </c>
      <c r="C164" s="30" t="str">
        <f>IF(DATA!M14&lt;&gt;"",Export!$B$154,"")</f>
        <v>Wash Asp 2-1</v>
      </c>
      <c r="D164" s="30" t="str">
        <f>IF(DATA!N14&lt;&gt;"",Export!$B$154,"")</f>
        <v>Wash Asp 2-1</v>
      </c>
      <c r="E164" s="30" t="str">
        <f>IF(DATA!O14&lt;&gt;"",Export!$B$154,"")</f>
        <v>Wash Asp 2-1</v>
      </c>
      <c r="F164" s="30" t="str">
        <f>IF(DATA!P14&lt;&gt;"",Export!$B$154,"")</f>
        <v>Wash Asp 2-1</v>
      </c>
      <c r="G164" s="30" t="str">
        <f>IF(DATA!Q14&lt;&gt;"",Export!$B$154,"")</f>
        <v>Wash Asp 2-1</v>
      </c>
      <c r="H164" s="30" t="str">
        <f>IF(DATA!R14&lt;&gt;"",Export!$B$154,"")</f>
        <v>Wash Asp 2-1</v>
      </c>
      <c r="I164" s="30" t="str">
        <f>IF(DATA!S14&lt;&gt;"",Export!$B$154,"")</f>
        <v>Wash Asp 2-1</v>
      </c>
      <c r="J164" s="30" t="str">
        <f>IF(DATA!T14&lt;&gt;"",Export!$B$154,"")</f>
        <v>Wash Asp 2-1</v>
      </c>
      <c r="K164" s="30" t="str">
        <f>IF(DATA!U14&lt;&gt;"",Export!$B$154,"")</f>
        <v>Wash Asp 2-1</v>
      </c>
      <c r="L164" s="30" t="str">
        <f>IF(DATA!V14&lt;&gt;"",Export!$B$154,"")</f>
        <v>Wash Asp 2-1</v>
      </c>
      <c r="M164" s="30" t="str">
        <f>IF(DATA!W14&lt;&gt;"",Export!$B$154,"")</f>
        <v>Wash Asp 2-1</v>
      </c>
    </row>
    <row r="166" spans="1:14" x14ac:dyDescent="0.25">
      <c r="A166" t="s">
        <v>0</v>
      </c>
      <c r="B166" t="str">
        <f>DATA!B15&amp;" 2-2"</f>
        <v>Wash 2-2</v>
      </c>
      <c r="C166">
        <f>C154</f>
        <v>400</v>
      </c>
      <c r="D166">
        <v>8</v>
      </c>
      <c r="E166">
        <v>12</v>
      </c>
      <c r="F166" t="s">
        <v>1</v>
      </c>
      <c r="G166" t="s">
        <v>2</v>
      </c>
      <c r="H166" t="str">
        <f>DATA!G15</f>
        <v>Multichannel pipette with multidispense mode fits perfectly for this step</v>
      </c>
      <c r="I166">
        <f>I154</f>
        <v>6</v>
      </c>
      <c r="J166">
        <f>J154</f>
        <v>6</v>
      </c>
      <c r="K166" t="s">
        <v>3</v>
      </c>
      <c r="L166" t="s">
        <v>4</v>
      </c>
      <c r="M166" t="s">
        <v>5</v>
      </c>
      <c r="N166" t="s">
        <v>5</v>
      </c>
    </row>
    <row r="167" spans="1:14" x14ac:dyDescent="0.25">
      <c r="M167" t="s">
        <v>83</v>
      </c>
      <c r="N167" t="s">
        <v>84</v>
      </c>
    </row>
    <row r="168" spans="1:14" x14ac:dyDescent="0.25">
      <c r="B168">
        <v>1</v>
      </c>
      <c r="C168">
        <v>2</v>
      </c>
      <c r="D168">
        <v>3</v>
      </c>
      <c r="E168">
        <v>4</v>
      </c>
      <c r="F168">
        <v>5</v>
      </c>
      <c r="G168">
        <v>6</v>
      </c>
      <c r="H168">
        <v>7</v>
      </c>
      <c r="I168">
        <v>8</v>
      </c>
      <c r="J168">
        <v>9</v>
      </c>
      <c r="K168">
        <v>10</v>
      </c>
      <c r="L168">
        <v>11</v>
      </c>
      <c r="M168">
        <v>12</v>
      </c>
    </row>
    <row r="169" spans="1:14" x14ac:dyDescent="0.25">
      <c r="A169" t="s">
        <v>6</v>
      </c>
      <c r="B169" s="30" t="str">
        <f>IF(DATA!L7&lt;&gt;"",Export!$B$166,"")</f>
        <v>Wash 2-2</v>
      </c>
      <c r="C169" s="30" t="str">
        <f>IF(DATA!M7&lt;&gt;"",Export!$B$166,"")</f>
        <v>Wash 2-2</v>
      </c>
      <c r="D169" s="30" t="str">
        <f>IF(DATA!N7&lt;&gt;"",Export!$B$166,"")</f>
        <v>Wash 2-2</v>
      </c>
      <c r="E169" s="30" t="str">
        <f>IF(DATA!O7&lt;&gt;"",Export!$B$166,"")</f>
        <v>Wash 2-2</v>
      </c>
      <c r="F169" s="30" t="str">
        <f>IF(DATA!P7&lt;&gt;"",Export!$B$166,"")</f>
        <v>Wash 2-2</v>
      </c>
      <c r="G169" s="30" t="str">
        <f>IF(DATA!Q7&lt;&gt;"",Export!$B$166,"")</f>
        <v>Wash 2-2</v>
      </c>
      <c r="H169" s="30" t="str">
        <f>IF(DATA!R7&lt;&gt;"",Export!$B$166,"")</f>
        <v>Wash 2-2</v>
      </c>
      <c r="I169" s="30" t="str">
        <f>IF(DATA!S7&lt;&gt;"",Export!$B$166,"")</f>
        <v>Wash 2-2</v>
      </c>
      <c r="J169" s="30" t="str">
        <f>IF(DATA!T7&lt;&gt;"",Export!$B$166,"")</f>
        <v>Wash 2-2</v>
      </c>
      <c r="K169" s="30" t="str">
        <f>IF(DATA!U7&lt;&gt;"",Export!$B$166,"")</f>
        <v>Wash 2-2</v>
      </c>
      <c r="L169" s="30" t="str">
        <f>IF(DATA!V7&lt;&gt;"",Export!$B$166,"")</f>
        <v>Wash 2-2</v>
      </c>
      <c r="M169" s="30" t="str">
        <f>IF(DATA!W7&lt;&gt;"",Export!$B$166,"")</f>
        <v>Wash 2-2</v>
      </c>
    </row>
    <row r="170" spans="1:14" x14ac:dyDescent="0.25">
      <c r="A170" t="s">
        <v>7</v>
      </c>
      <c r="B170" s="30" t="str">
        <f>IF(DATA!L8&lt;&gt;"",Export!$B$166,"")</f>
        <v>Wash 2-2</v>
      </c>
      <c r="C170" s="30" t="str">
        <f>IF(DATA!M8&lt;&gt;"",Export!$B$166,"")</f>
        <v>Wash 2-2</v>
      </c>
      <c r="D170" s="30" t="str">
        <f>IF(DATA!N8&lt;&gt;"",Export!$B$166,"")</f>
        <v>Wash 2-2</v>
      </c>
      <c r="E170" s="30" t="str">
        <f>IF(DATA!O8&lt;&gt;"",Export!$B$166,"")</f>
        <v>Wash 2-2</v>
      </c>
      <c r="F170" s="30" t="str">
        <f>IF(DATA!P8&lt;&gt;"",Export!$B$166,"")</f>
        <v>Wash 2-2</v>
      </c>
      <c r="G170" s="30" t="str">
        <f>IF(DATA!Q8&lt;&gt;"",Export!$B$166,"")</f>
        <v>Wash 2-2</v>
      </c>
      <c r="H170" s="30" t="str">
        <f>IF(DATA!R8&lt;&gt;"",Export!$B$166,"")</f>
        <v>Wash 2-2</v>
      </c>
      <c r="I170" s="30" t="str">
        <f>IF(DATA!S8&lt;&gt;"",Export!$B$166,"")</f>
        <v>Wash 2-2</v>
      </c>
      <c r="J170" s="30" t="str">
        <f>IF(DATA!T8&lt;&gt;"",Export!$B$166,"")</f>
        <v>Wash 2-2</v>
      </c>
      <c r="K170" s="30" t="str">
        <f>IF(DATA!U8&lt;&gt;"",Export!$B$166,"")</f>
        <v>Wash 2-2</v>
      </c>
      <c r="L170" s="30" t="str">
        <f>IF(DATA!V8&lt;&gt;"",Export!$B$166,"")</f>
        <v>Wash 2-2</v>
      </c>
      <c r="M170" s="30" t="str">
        <f>IF(DATA!W8&lt;&gt;"",Export!$B$166,"")</f>
        <v>Wash 2-2</v>
      </c>
    </row>
    <row r="171" spans="1:14" x14ac:dyDescent="0.25">
      <c r="A171" t="s">
        <v>8</v>
      </c>
      <c r="B171" s="30" t="str">
        <f>IF(DATA!L9&lt;&gt;"",Export!$B$166,"")</f>
        <v>Wash 2-2</v>
      </c>
      <c r="C171" s="30" t="str">
        <f>IF(DATA!M9&lt;&gt;"",Export!$B$166,"")</f>
        <v>Wash 2-2</v>
      </c>
      <c r="D171" s="30" t="str">
        <f>IF(DATA!N9&lt;&gt;"",Export!$B$166,"")</f>
        <v>Wash 2-2</v>
      </c>
      <c r="E171" s="30" t="str">
        <f>IF(DATA!O9&lt;&gt;"",Export!$B$166,"")</f>
        <v>Wash 2-2</v>
      </c>
      <c r="F171" s="30" t="str">
        <f>IF(DATA!P9&lt;&gt;"",Export!$B$166,"")</f>
        <v>Wash 2-2</v>
      </c>
      <c r="G171" s="30" t="str">
        <f>IF(DATA!Q9&lt;&gt;"",Export!$B$166,"")</f>
        <v>Wash 2-2</v>
      </c>
      <c r="H171" s="30" t="str">
        <f>IF(DATA!R9&lt;&gt;"",Export!$B$166,"")</f>
        <v>Wash 2-2</v>
      </c>
      <c r="I171" s="30" t="str">
        <f>IF(DATA!S9&lt;&gt;"",Export!$B$166,"")</f>
        <v>Wash 2-2</v>
      </c>
      <c r="J171" s="30" t="str">
        <f>IF(DATA!T9&lt;&gt;"",Export!$B$166,"")</f>
        <v>Wash 2-2</v>
      </c>
      <c r="K171" s="30" t="str">
        <f>IF(DATA!U9&lt;&gt;"",Export!$B$166,"")</f>
        <v>Wash 2-2</v>
      </c>
      <c r="L171" s="30" t="str">
        <f>IF(DATA!V9&lt;&gt;"",Export!$B$166,"")</f>
        <v>Wash 2-2</v>
      </c>
      <c r="M171" s="30" t="str">
        <f>IF(DATA!W9&lt;&gt;"",Export!$B$166,"")</f>
        <v>Wash 2-2</v>
      </c>
    </row>
    <row r="172" spans="1:14" x14ac:dyDescent="0.25">
      <c r="A172" t="s">
        <v>9</v>
      </c>
      <c r="B172" s="30" t="str">
        <f>IF(DATA!L10&lt;&gt;"",Export!$B$166,"")</f>
        <v>Wash 2-2</v>
      </c>
      <c r="C172" s="30" t="str">
        <f>IF(DATA!M10&lt;&gt;"",Export!$B$166,"")</f>
        <v>Wash 2-2</v>
      </c>
      <c r="D172" s="30" t="str">
        <f>IF(DATA!N10&lt;&gt;"",Export!$B$166,"")</f>
        <v>Wash 2-2</v>
      </c>
      <c r="E172" s="30" t="str">
        <f>IF(DATA!O10&lt;&gt;"",Export!$B$166,"")</f>
        <v>Wash 2-2</v>
      </c>
      <c r="F172" s="30" t="str">
        <f>IF(DATA!P10&lt;&gt;"",Export!$B$166,"")</f>
        <v>Wash 2-2</v>
      </c>
      <c r="G172" s="30" t="str">
        <f>IF(DATA!Q10&lt;&gt;"",Export!$B$166,"")</f>
        <v>Wash 2-2</v>
      </c>
      <c r="H172" s="30" t="str">
        <f>IF(DATA!R10&lt;&gt;"",Export!$B$166,"")</f>
        <v>Wash 2-2</v>
      </c>
      <c r="I172" s="30" t="str">
        <f>IF(DATA!S10&lt;&gt;"",Export!$B$166,"")</f>
        <v>Wash 2-2</v>
      </c>
      <c r="J172" s="30" t="str">
        <f>IF(DATA!T10&lt;&gt;"",Export!$B$166,"")</f>
        <v>Wash 2-2</v>
      </c>
      <c r="K172" s="30" t="str">
        <f>IF(DATA!U10&lt;&gt;"",Export!$B$166,"")</f>
        <v>Wash 2-2</v>
      </c>
      <c r="L172" s="30" t="str">
        <f>IF(DATA!V10&lt;&gt;"",Export!$B$166,"")</f>
        <v>Wash 2-2</v>
      </c>
      <c r="M172" s="30" t="str">
        <f>IF(DATA!W10&lt;&gt;"",Export!$B$166,"")</f>
        <v>Wash 2-2</v>
      </c>
    </row>
    <row r="173" spans="1:14" x14ac:dyDescent="0.25">
      <c r="A173" t="s">
        <v>10</v>
      </c>
      <c r="B173" s="30" t="str">
        <f>IF(DATA!L11&lt;&gt;"",Export!$B$166,"")</f>
        <v>Wash 2-2</v>
      </c>
      <c r="C173" s="30" t="str">
        <f>IF(DATA!M11&lt;&gt;"",Export!$B$166,"")</f>
        <v>Wash 2-2</v>
      </c>
      <c r="D173" s="30" t="str">
        <f>IF(DATA!N11&lt;&gt;"",Export!$B$166,"")</f>
        <v>Wash 2-2</v>
      </c>
      <c r="E173" s="30" t="str">
        <f>IF(DATA!O11&lt;&gt;"",Export!$B$166,"")</f>
        <v>Wash 2-2</v>
      </c>
      <c r="F173" s="30" t="str">
        <f>IF(DATA!P11&lt;&gt;"",Export!$B$166,"")</f>
        <v>Wash 2-2</v>
      </c>
      <c r="G173" s="30" t="str">
        <f>IF(DATA!Q11&lt;&gt;"",Export!$B$166,"")</f>
        <v>Wash 2-2</v>
      </c>
      <c r="H173" s="30" t="str">
        <f>IF(DATA!R11&lt;&gt;"",Export!$B$166,"")</f>
        <v>Wash 2-2</v>
      </c>
      <c r="I173" s="30" t="str">
        <f>IF(DATA!S11&lt;&gt;"",Export!$B$166,"")</f>
        <v>Wash 2-2</v>
      </c>
      <c r="J173" s="30" t="str">
        <f>IF(DATA!T11&lt;&gt;"",Export!$B$166,"")</f>
        <v>Wash 2-2</v>
      </c>
      <c r="K173" s="30" t="str">
        <f>IF(DATA!U11&lt;&gt;"",Export!$B$166,"")</f>
        <v>Wash 2-2</v>
      </c>
      <c r="L173" s="30" t="str">
        <f>IF(DATA!V11&lt;&gt;"",Export!$B$166,"")</f>
        <v>Wash 2-2</v>
      </c>
      <c r="M173" s="30" t="str">
        <f>IF(DATA!W11&lt;&gt;"",Export!$B$166,"")</f>
        <v>Wash 2-2</v>
      </c>
    </row>
    <row r="174" spans="1:14" x14ac:dyDescent="0.25">
      <c r="A174" t="s">
        <v>11</v>
      </c>
      <c r="B174" s="30" t="str">
        <f>IF(DATA!L12&lt;&gt;"",Export!$B$166,"")</f>
        <v>Wash 2-2</v>
      </c>
      <c r="C174" s="30" t="str">
        <f>IF(DATA!M12&lt;&gt;"",Export!$B$166,"")</f>
        <v>Wash 2-2</v>
      </c>
      <c r="D174" s="30" t="str">
        <f>IF(DATA!N12&lt;&gt;"",Export!$B$166,"")</f>
        <v>Wash 2-2</v>
      </c>
      <c r="E174" s="30" t="str">
        <f>IF(DATA!O12&lt;&gt;"",Export!$B$166,"")</f>
        <v>Wash 2-2</v>
      </c>
      <c r="F174" s="30" t="str">
        <f>IF(DATA!P12&lt;&gt;"",Export!$B$166,"")</f>
        <v>Wash 2-2</v>
      </c>
      <c r="G174" s="30" t="str">
        <f>IF(DATA!Q12&lt;&gt;"",Export!$B$166,"")</f>
        <v>Wash 2-2</v>
      </c>
      <c r="H174" s="30" t="str">
        <f>IF(DATA!R12&lt;&gt;"",Export!$B$166,"")</f>
        <v>Wash 2-2</v>
      </c>
      <c r="I174" s="30" t="str">
        <f>IF(DATA!S12&lt;&gt;"",Export!$B$166,"")</f>
        <v>Wash 2-2</v>
      </c>
      <c r="J174" s="30" t="str">
        <f>IF(DATA!T12&lt;&gt;"",Export!$B$166,"")</f>
        <v>Wash 2-2</v>
      </c>
      <c r="K174" s="30" t="str">
        <f>IF(DATA!U12&lt;&gt;"",Export!$B$166,"")</f>
        <v>Wash 2-2</v>
      </c>
      <c r="L174" s="30" t="str">
        <f>IF(DATA!V12&lt;&gt;"",Export!$B$166,"")</f>
        <v>Wash 2-2</v>
      </c>
      <c r="M174" s="30" t="str">
        <f>IF(DATA!W12&lt;&gt;"",Export!$B$166,"")</f>
        <v>Wash 2-2</v>
      </c>
    </row>
    <row r="175" spans="1:14" x14ac:dyDescent="0.25">
      <c r="A175" t="s">
        <v>12</v>
      </c>
      <c r="B175" s="30" t="str">
        <f>IF(DATA!L13&lt;&gt;"",Export!$B$166,"")</f>
        <v>Wash 2-2</v>
      </c>
      <c r="C175" s="30" t="str">
        <f>IF(DATA!M13&lt;&gt;"",Export!$B$166,"")</f>
        <v>Wash 2-2</v>
      </c>
      <c r="D175" s="30" t="str">
        <f>IF(DATA!N13&lt;&gt;"",Export!$B$166,"")</f>
        <v>Wash 2-2</v>
      </c>
      <c r="E175" s="30" t="str">
        <f>IF(DATA!O13&lt;&gt;"",Export!$B$166,"")</f>
        <v>Wash 2-2</v>
      </c>
      <c r="F175" s="30" t="str">
        <f>IF(DATA!P13&lt;&gt;"",Export!$B$166,"")</f>
        <v>Wash 2-2</v>
      </c>
      <c r="G175" s="30" t="str">
        <f>IF(DATA!Q13&lt;&gt;"",Export!$B$166,"")</f>
        <v>Wash 2-2</v>
      </c>
      <c r="H175" s="30" t="str">
        <f>IF(DATA!R13&lt;&gt;"",Export!$B$166,"")</f>
        <v>Wash 2-2</v>
      </c>
      <c r="I175" s="30" t="str">
        <f>IF(DATA!S13&lt;&gt;"",Export!$B$166,"")</f>
        <v>Wash 2-2</v>
      </c>
      <c r="J175" s="30" t="str">
        <f>IF(DATA!T13&lt;&gt;"",Export!$B$166,"")</f>
        <v>Wash 2-2</v>
      </c>
      <c r="K175" s="30" t="str">
        <f>IF(DATA!U13&lt;&gt;"",Export!$B$166,"")</f>
        <v>Wash 2-2</v>
      </c>
      <c r="L175" s="30" t="str">
        <f>IF(DATA!V13&lt;&gt;"",Export!$B$166,"")</f>
        <v>Wash 2-2</v>
      </c>
      <c r="M175" s="30" t="str">
        <f>IF(DATA!W13&lt;&gt;"",Export!$B$166,"")</f>
        <v>Wash 2-2</v>
      </c>
    </row>
    <row r="176" spans="1:14" x14ac:dyDescent="0.25">
      <c r="A176" t="s">
        <v>13</v>
      </c>
      <c r="B176" s="30" t="str">
        <f>IF(DATA!L14&lt;&gt;"",Export!$B$166,"")</f>
        <v>Wash 2-2</v>
      </c>
      <c r="C176" s="30" t="str">
        <f>IF(DATA!M14&lt;&gt;"",Export!$B$166,"")</f>
        <v>Wash 2-2</v>
      </c>
      <c r="D176" s="30" t="str">
        <f>IF(DATA!N14&lt;&gt;"",Export!$B$166,"")</f>
        <v>Wash 2-2</v>
      </c>
      <c r="E176" s="30" t="str">
        <f>IF(DATA!O14&lt;&gt;"",Export!$B$166,"")</f>
        <v>Wash 2-2</v>
      </c>
      <c r="F176" s="30" t="str">
        <f>IF(DATA!P14&lt;&gt;"",Export!$B$166,"")</f>
        <v>Wash 2-2</v>
      </c>
      <c r="G176" s="30" t="str">
        <f>IF(DATA!Q14&lt;&gt;"",Export!$B$166,"")</f>
        <v>Wash 2-2</v>
      </c>
      <c r="H176" s="30" t="str">
        <f>IF(DATA!R14&lt;&gt;"",Export!$B$166,"")</f>
        <v>Wash 2-2</v>
      </c>
      <c r="I176" s="30" t="str">
        <f>IF(DATA!S14&lt;&gt;"",Export!$B$166,"")</f>
        <v>Wash 2-2</v>
      </c>
      <c r="J176" s="30" t="str">
        <f>IF(DATA!T14&lt;&gt;"",Export!$B$166,"")</f>
        <v>Wash 2-2</v>
      </c>
      <c r="K176" s="30" t="str">
        <f>IF(DATA!U14&lt;&gt;"",Export!$B$166,"")</f>
        <v>Wash 2-2</v>
      </c>
      <c r="L176" s="30" t="str">
        <f>IF(DATA!V14&lt;&gt;"",Export!$B$166,"")</f>
        <v>Wash 2-2</v>
      </c>
      <c r="M176" s="30" t="str">
        <f>IF(DATA!W14&lt;&gt;"",Export!$B$166,"")</f>
        <v>Wash 2-2</v>
      </c>
    </row>
    <row r="178" spans="1:14" x14ac:dyDescent="0.25">
      <c r="A178" t="s">
        <v>0</v>
      </c>
      <c r="B178" t="str">
        <f>DATA!B15&amp;" Asp 2-2"</f>
        <v>Wash Asp 2-2</v>
      </c>
      <c r="C178">
        <f>C166</f>
        <v>400</v>
      </c>
      <c r="D178">
        <v>8</v>
      </c>
      <c r="E178">
        <v>12</v>
      </c>
      <c r="F178" t="s">
        <v>1</v>
      </c>
      <c r="G178" t="s">
        <v>2</v>
      </c>
      <c r="H178" t="str">
        <f>DATA!G14</f>
        <v>aspirate your well before washing</v>
      </c>
      <c r="I178">
        <f>I166</f>
        <v>6</v>
      </c>
      <c r="J178">
        <f>J166</f>
        <v>6</v>
      </c>
      <c r="K178" t="s">
        <v>3</v>
      </c>
      <c r="L178" t="s">
        <v>4</v>
      </c>
      <c r="M178" t="s">
        <v>5</v>
      </c>
      <c r="N178" t="s">
        <v>5</v>
      </c>
    </row>
    <row r="179" spans="1:14" x14ac:dyDescent="0.25">
      <c r="M179" t="s">
        <v>83</v>
      </c>
      <c r="N179" t="s">
        <v>84</v>
      </c>
    </row>
    <row r="180" spans="1:14" x14ac:dyDescent="0.25">
      <c r="B180">
        <v>1</v>
      </c>
      <c r="C180">
        <v>2</v>
      </c>
      <c r="D180">
        <v>3</v>
      </c>
      <c r="E180">
        <v>4</v>
      </c>
      <c r="F180">
        <v>5</v>
      </c>
      <c r="G180">
        <v>6</v>
      </c>
      <c r="H180">
        <v>7</v>
      </c>
      <c r="I180">
        <v>8</v>
      </c>
      <c r="J180">
        <v>9</v>
      </c>
      <c r="K180">
        <v>10</v>
      </c>
      <c r="L180">
        <v>11</v>
      </c>
      <c r="M180">
        <v>12</v>
      </c>
    </row>
    <row r="181" spans="1:14" x14ac:dyDescent="0.25">
      <c r="A181" t="s">
        <v>6</v>
      </c>
      <c r="B181" s="30" t="str">
        <f>IF(DATA!L7&lt;&gt;"",Export!$B$178,"")</f>
        <v>Wash Asp 2-2</v>
      </c>
      <c r="C181" s="30" t="str">
        <f>IF(DATA!M7&lt;&gt;"",Export!$B$178,"")</f>
        <v>Wash Asp 2-2</v>
      </c>
      <c r="D181" s="30" t="str">
        <f>IF(DATA!N7&lt;&gt;"",Export!$B$178,"")</f>
        <v>Wash Asp 2-2</v>
      </c>
      <c r="E181" s="30" t="str">
        <f>IF(DATA!O7&lt;&gt;"",Export!$B$178,"")</f>
        <v>Wash Asp 2-2</v>
      </c>
      <c r="F181" s="30" t="str">
        <f>IF(DATA!P7&lt;&gt;"",Export!$B$178,"")</f>
        <v>Wash Asp 2-2</v>
      </c>
      <c r="G181" s="30" t="str">
        <f>IF(DATA!Q7&lt;&gt;"",Export!$B$178,"")</f>
        <v>Wash Asp 2-2</v>
      </c>
      <c r="H181" s="30" t="str">
        <f>IF(DATA!R7&lt;&gt;"",Export!$B$178,"")</f>
        <v>Wash Asp 2-2</v>
      </c>
      <c r="I181" s="30" t="str">
        <f>IF(DATA!S7&lt;&gt;"",Export!$B$178,"")</f>
        <v>Wash Asp 2-2</v>
      </c>
      <c r="J181" s="30" t="str">
        <f>IF(DATA!T7&lt;&gt;"",Export!$B$178,"")</f>
        <v>Wash Asp 2-2</v>
      </c>
      <c r="K181" s="30" t="str">
        <f>IF(DATA!U7&lt;&gt;"",Export!$B$178,"")</f>
        <v>Wash Asp 2-2</v>
      </c>
      <c r="L181" s="30" t="str">
        <f>IF(DATA!V7&lt;&gt;"",Export!$B$178,"")</f>
        <v>Wash Asp 2-2</v>
      </c>
      <c r="M181" s="30" t="str">
        <f>IF(DATA!W7&lt;&gt;"",Export!$B$178,"")</f>
        <v>Wash Asp 2-2</v>
      </c>
    </row>
    <row r="182" spans="1:14" x14ac:dyDescent="0.25">
      <c r="A182" t="s">
        <v>7</v>
      </c>
      <c r="B182" s="30" t="str">
        <f>IF(DATA!L8&lt;&gt;"",Export!$B$178,"")</f>
        <v>Wash Asp 2-2</v>
      </c>
      <c r="C182" s="30" t="str">
        <f>IF(DATA!M8&lt;&gt;"",Export!$B$178,"")</f>
        <v>Wash Asp 2-2</v>
      </c>
      <c r="D182" s="30" t="str">
        <f>IF(DATA!N8&lt;&gt;"",Export!$B$178,"")</f>
        <v>Wash Asp 2-2</v>
      </c>
      <c r="E182" s="30" t="str">
        <f>IF(DATA!O8&lt;&gt;"",Export!$B$178,"")</f>
        <v>Wash Asp 2-2</v>
      </c>
      <c r="F182" s="30" t="str">
        <f>IF(DATA!P8&lt;&gt;"",Export!$B$178,"")</f>
        <v>Wash Asp 2-2</v>
      </c>
      <c r="G182" s="30" t="str">
        <f>IF(DATA!Q8&lt;&gt;"",Export!$B$178,"")</f>
        <v>Wash Asp 2-2</v>
      </c>
      <c r="H182" s="30" t="str">
        <f>IF(DATA!R8&lt;&gt;"",Export!$B$178,"")</f>
        <v>Wash Asp 2-2</v>
      </c>
      <c r="I182" s="30" t="str">
        <f>IF(DATA!S8&lt;&gt;"",Export!$B$178,"")</f>
        <v>Wash Asp 2-2</v>
      </c>
      <c r="J182" s="30" t="str">
        <f>IF(DATA!T8&lt;&gt;"",Export!$B$178,"")</f>
        <v>Wash Asp 2-2</v>
      </c>
      <c r="K182" s="30" t="str">
        <f>IF(DATA!U8&lt;&gt;"",Export!$B$178,"")</f>
        <v>Wash Asp 2-2</v>
      </c>
      <c r="L182" s="30" t="str">
        <f>IF(DATA!V8&lt;&gt;"",Export!$B$178,"")</f>
        <v>Wash Asp 2-2</v>
      </c>
      <c r="M182" s="30" t="str">
        <f>IF(DATA!W8&lt;&gt;"",Export!$B$178,"")</f>
        <v>Wash Asp 2-2</v>
      </c>
    </row>
    <row r="183" spans="1:14" x14ac:dyDescent="0.25">
      <c r="A183" t="s">
        <v>8</v>
      </c>
      <c r="B183" s="30" t="str">
        <f>IF(DATA!L9&lt;&gt;"",Export!$B$178,"")</f>
        <v>Wash Asp 2-2</v>
      </c>
      <c r="C183" s="30" t="str">
        <f>IF(DATA!M9&lt;&gt;"",Export!$B$178,"")</f>
        <v>Wash Asp 2-2</v>
      </c>
      <c r="D183" s="30" t="str">
        <f>IF(DATA!N9&lt;&gt;"",Export!$B$178,"")</f>
        <v>Wash Asp 2-2</v>
      </c>
      <c r="E183" s="30" t="str">
        <f>IF(DATA!O9&lt;&gt;"",Export!$B$178,"")</f>
        <v>Wash Asp 2-2</v>
      </c>
      <c r="F183" s="30" t="str">
        <f>IF(DATA!P9&lt;&gt;"",Export!$B$178,"")</f>
        <v>Wash Asp 2-2</v>
      </c>
      <c r="G183" s="30" t="str">
        <f>IF(DATA!Q9&lt;&gt;"",Export!$B$178,"")</f>
        <v>Wash Asp 2-2</v>
      </c>
      <c r="H183" s="30" t="str">
        <f>IF(DATA!R9&lt;&gt;"",Export!$B$178,"")</f>
        <v>Wash Asp 2-2</v>
      </c>
      <c r="I183" s="30" t="str">
        <f>IF(DATA!S9&lt;&gt;"",Export!$B$178,"")</f>
        <v>Wash Asp 2-2</v>
      </c>
      <c r="J183" s="30" t="str">
        <f>IF(DATA!T9&lt;&gt;"",Export!$B$178,"")</f>
        <v>Wash Asp 2-2</v>
      </c>
      <c r="K183" s="30" t="str">
        <f>IF(DATA!U9&lt;&gt;"",Export!$B$178,"")</f>
        <v>Wash Asp 2-2</v>
      </c>
      <c r="L183" s="30" t="str">
        <f>IF(DATA!V9&lt;&gt;"",Export!$B$178,"")</f>
        <v>Wash Asp 2-2</v>
      </c>
      <c r="M183" s="30" t="str">
        <f>IF(DATA!W9&lt;&gt;"",Export!$B$178,"")</f>
        <v>Wash Asp 2-2</v>
      </c>
    </row>
    <row r="184" spans="1:14" x14ac:dyDescent="0.25">
      <c r="A184" t="s">
        <v>9</v>
      </c>
      <c r="B184" s="30" t="str">
        <f>IF(DATA!L10&lt;&gt;"",Export!$B$178,"")</f>
        <v>Wash Asp 2-2</v>
      </c>
      <c r="C184" s="30" t="str">
        <f>IF(DATA!M10&lt;&gt;"",Export!$B$178,"")</f>
        <v>Wash Asp 2-2</v>
      </c>
      <c r="D184" s="30" t="str">
        <f>IF(DATA!N10&lt;&gt;"",Export!$B$178,"")</f>
        <v>Wash Asp 2-2</v>
      </c>
      <c r="E184" s="30" t="str">
        <f>IF(DATA!O10&lt;&gt;"",Export!$B$178,"")</f>
        <v>Wash Asp 2-2</v>
      </c>
      <c r="F184" s="30" t="str">
        <f>IF(DATA!P10&lt;&gt;"",Export!$B$178,"")</f>
        <v>Wash Asp 2-2</v>
      </c>
      <c r="G184" s="30" t="str">
        <f>IF(DATA!Q10&lt;&gt;"",Export!$B$178,"")</f>
        <v>Wash Asp 2-2</v>
      </c>
      <c r="H184" s="30" t="str">
        <f>IF(DATA!R10&lt;&gt;"",Export!$B$178,"")</f>
        <v>Wash Asp 2-2</v>
      </c>
      <c r="I184" s="30" t="str">
        <f>IF(DATA!S10&lt;&gt;"",Export!$B$178,"")</f>
        <v>Wash Asp 2-2</v>
      </c>
      <c r="J184" s="30" t="str">
        <f>IF(DATA!T10&lt;&gt;"",Export!$B$178,"")</f>
        <v>Wash Asp 2-2</v>
      </c>
      <c r="K184" s="30" t="str">
        <f>IF(DATA!U10&lt;&gt;"",Export!$B$178,"")</f>
        <v>Wash Asp 2-2</v>
      </c>
      <c r="L184" s="30" t="str">
        <f>IF(DATA!V10&lt;&gt;"",Export!$B$178,"")</f>
        <v>Wash Asp 2-2</v>
      </c>
      <c r="M184" s="30" t="str">
        <f>IF(DATA!W10&lt;&gt;"",Export!$B$178,"")</f>
        <v>Wash Asp 2-2</v>
      </c>
    </row>
    <row r="185" spans="1:14" x14ac:dyDescent="0.25">
      <c r="A185" t="s">
        <v>10</v>
      </c>
      <c r="B185" s="30" t="str">
        <f>IF(DATA!L11&lt;&gt;"",Export!$B$178,"")</f>
        <v>Wash Asp 2-2</v>
      </c>
      <c r="C185" s="30" t="str">
        <f>IF(DATA!M11&lt;&gt;"",Export!$B$178,"")</f>
        <v>Wash Asp 2-2</v>
      </c>
      <c r="D185" s="30" t="str">
        <f>IF(DATA!N11&lt;&gt;"",Export!$B$178,"")</f>
        <v>Wash Asp 2-2</v>
      </c>
      <c r="E185" s="30" t="str">
        <f>IF(DATA!O11&lt;&gt;"",Export!$B$178,"")</f>
        <v>Wash Asp 2-2</v>
      </c>
      <c r="F185" s="30" t="str">
        <f>IF(DATA!P11&lt;&gt;"",Export!$B$178,"")</f>
        <v>Wash Asp 2-2</v>
      </c>
      <c r="G185" s="30" t="str">
        <f>IF(DATA!Q11&lt;&gt;"",Export!$B$178,"")</f>
        <v>Wash Asp 2-2</v>
      </c>
      <c r="H185" s="30" t="str">
        <f>IF(DATA!R11&lt;&gt;"",Export!$B$178,"")</f>
        <v>Wash Asp 2-2</v>
      </c>
      <c r="I185" s="30" t="str">
        <f>IF(DATA!S11&lt;&gt;"",Export!$B$178,"")</f>
        <v>Wash Asp 2-2</v>
      </c>
      <c r="J185" s="30" t="str">
        <f>IF(DATA!T11&lt;&gt;"",Export!$B$178,"")</f>
        <v>Wash Asp 2-2</v>
      </c>
      <c r="K185" s="30" t="str">
        <f>IF(DATA!U11&lt;&gt;"",Export!$B$178,"")</f>
        <v>Wash Asp 2-2</v>
      </c>
      <c r="L185" s="30" t="str">
        <f>IF(DATA!V11&lt;&gt;"",Export!$B$178,"")</f>
        <v>Wash Asp 2-2</v>
      </c>
      <c r="M185" s="30" t="str">
        <f>IF(DATA!W11&lt;&gt;"",Export!$B$178,"")</f>
        <v>Wash Asp 2-2</v>
      </c>
    </row>
    <row r="186" spans="1:14" x14ac:dyDescent="0.25">
      <c r="A186" t="s">
        <v>11</v>
      </c>
      <c r="B186" s="30" t="str">
        <f>IF(DATA!L12&lt;&gt;"",Export!$B$178,"")</f>
        <v>Wash Asp 2-2</v>
      </c>
      <c r="C186" s="30" t="str">
        <f>IF(DATA!M12&lt;&gt;"",Export!$B$178,"")</f>
        <v>Wash Asp 2-2</v>
      </c>
      <c r="D186" s="30" t="str">
        <f>IF(DATA!N12&lt;&gt;"",Export!$B$178,"")</f>
        <v>Wash Asp 2-2</v>
      </c>
      <c r="E186" s="30" t="str">
        <f>IF(DATA!O12&lt;&gt;"",Export!$B$178,"")</f>
        <v>Wash Asp 2-2</v>
      </c>
      <c r="F186" s="30" t="str">
        <f>IF(DATA!P12&lt;&gt;"",Export!$B$178,"")</f>
        <v>Wash Asp 2-2</v>
      </c>
      <c r="G186" s="30" t="str">
        <f>IF(DATA!Q12&lt;&gt;"",Export!$B$178,"")</f>
        <v>Wash Asp 2-2</v>
      </c>
      <c r="H186" s="30" t="str">
        <f>IF(DATA!R12&lt;&gt;"",Export!$B$178,"")</f>
        <v>Wash Asp 2-2</v>
      </c>
      <c r="I186" s="30" t="str">
        <f>IF(DATA!S12&lt;&gt;"",Export!$B$178,"")</f>
        <v>Wash Asp 2-2</v>
      </c>
      <c r="J186" s="30" t="str">
        <f>IF(DATA!T12&lt;&gt;"",Export!$B$178,"")</f>
        <v>Wash Asp 2-2</v>
      </c>
      <c r="K186" s="30" t="str">
        <f>IF(DATA!U12&lt;&gt;"",Export!$B$178,"")</f>
        <v>Wash Asp 2-2</v>
      </c>
      <c r="L186" s="30" t="str">
        <f>IF(DATA!V12&lt;&gt;"",Export!$B$178,"")</f>
        <v>Wash Asp 2-2</v>
      </c>
      <c r="M186" s="30" t="str">
        <f>IF(DATA!W12&lt;&gt;"",Export!$B$178,"")</f>
        <v>Wash Asp 2-2</v>
      </c>
    </row>
    <row r="187" spans="1:14" x14ac:dyDescent="0.25">
      <c r="A187" t="s">
        <v>12</v>
      </c>
      <c r="B187" s="30" t="str">
        <f>IF(DATA!L13&lt;&gt;"",Export!$B$178,"")</f>
        <v>Wash Asp 2-2</v>
      </c>
      <c r="C187" s="30" t="str">
        <f>IF(DATA!M13&lt;&gt;"",Export!$B$178,"")</f>
        <v>Wash Asp 2-2</v>
      </c>
      <c r="D187" s="30" t="str">
        <f>IF(DATA!N13&lt;&gt;"",Export!$B$178,"")</f>
        <v>Wash Asp 2-2</v>
      </c>
      <c r="E187" s="30" t="str">
        <f>IF(DATA!O13&lt;&gt;"",Export!$B$178,"")</f>
        <v>Wash Asp 2-2</v>
      </c>
      <c r="F187" s="30" t="str">
        <f>IF(DATA!P13&lt;&gt;"",Export!$B$178,"")</f>
        <v>Wash Asp 2-2</v>
      </c>
      <c r="G187" s="30" t="str">
        <f>IF(DATA!Q13&lt;&gt;"",Export!$B$178,"")</f>
        <v>Wash Asp 2-2</v>
      </c>
      <c r="H187" s="30" t="str">
        <f>IF(DATA!R13&lt;&gt;"",Export!$B$178,"")</f>
        <v>Wash Asp 2-2</v>
      </c>
      <c r="I187" s="30" t="str">
        <f>IF(DATA!S13&lt;&gt;"",Export!$B$178,"")</f>
        <v>Wash Asp 2-2</v>
      </c>
      <c r="J187" s="30" t="str">
        <f>IF(DATA!T13&lt;&gt;"",Export!$B$178,"")</f>
        <v>Wash Asp 2-2</v>
      </c>
      <c r="K187" s="30" t="str">
        <f>IF(DATA!U13&lt;&gt;"",Export!$B$178,"")</f>
        <v>Wash Asp 2-2</v>
      </c>
      <c r="L187" s="30" t="str">
        <f>IF(DATA!V13&lt;&gt;"",Export!$B$178,"")</f>
        <v>Wash Asp 2-2</v>
      </c>
      <c r="M187" s="30" t="str">
        <f>IF(DATA!W13&lt;&gt;"",Export!$B$178,"")</f>
        <v>Wash Asp 2-2</v>
      </c>
    </row>
    <row r="188" spans="1:14" x14ac:dyDescent="0.25">
      <c r="A188" t="s">
        <v>13</v>
      </c>
      <c r="B188" s="30" t="str">
        <f>IF(DATA!L14&lt;&gt;"",Export!$B$178,"")</f>
        <v>Wash Asp 2-2</v>
      </c>
      <c r="C188" s="30" t="str">
        <f>IF(DATA!M14&lt;&gt;"",Export!$B$178,"")</f>
        <v>Wash Asp 2-2</v>
      </c>
      <c r="D188" s="30" t="str">
        <f>IF(DATA!N14&lt;&gt;"",Export!$B$178,"")</f>
        <v>Wash Asp 2-2</v>
      </c>
      <c r="E188" s="30" t="str">
        <f>IF(DATA!O14&lt;&gt;"",Export!$B$178,"")</f>
        <v>Wash Asp 2-2</v>
      </c>
      <c r="F188" s="30" t="str">
        <f>IF(DATA!P14&lt;&gt;"",Export!$B$178,"")</f>
        <v>Wash Asp 2-2</v>
      </c>
      <c r="G188" s="30" t="str">
        <f>IF(DATA!Q14&lt;&gt;"",Export!$B$178,"")</f>
        <v>Wash Asp 2-2</v>
      </c>
      <c r="H188" s="30" t="str">
        <f>IF(DATA!R14&lt;&gt;"",Export!$B$178,"")</f>
        <v>Wash Asp 2-2</v>
      </c>
      <c r="I188" s="30" t="str">
        <f>IF(DATA!S14&lt;&gt;"",Export!$B$178,"")</f>
        <v>Wash Asp 2-2</v>
      </c>
      <c r="J188" s="30" t="str">
        <f>IF(DATA!T14&lt;&gt;"",Export!$B$178,"")</f>
        <v>Wash Asp 2-2</v>
      </c>
      <c r="K188" s="30" t="str">
        <f>IF(DATA!U14&lt;&gt;"",Export!$B$178,"")</f>
        <v>Wash Asp 2-2</v>
      </c>
      <c r="L188" s="30" t="str">
        <f>IF(DATA!V14&lt;&gt;"",Export!$B$178,"")</f>
        <v>Wash Asp 2-2</v>
      </c>
      <c r="M188" s="30" t="str">
        <f>IF(DATA!W14&lt;&gt;"",Export!$B$178,"")</f>
        <v>Wash Asp 2-2</v>
      </c>
    </row>
    <row r="190" spans="1:14" x14ac:dyDescent="0.25">
      <c r="A190" t="s">
        <v>0</v>
      </c>
      <c r="B190" t="str">
        <f>DATA!B15&amp;" 2-3"</f>
        <v>Wash 2-3</v>
      </c>
      <c r="C190">
        <f>C178</f>
        <v>400</v>
      </c>
      <c r="D190">
        <v>8</v>
      </c>
      <c r="E190">
        <v>12</v>
      </c>
      <c r="F190" t="s">
        <v>1</v>
      </c>
      <c r="G190" t="s">
        <v>2</v>
      </c>
      <c r="H190" t="str">
        <f>DATA!G15</f>
        <v>Multichannel pipette with multidispense mode fits perfectly for this step</v>
      </c>
      <c r="I190">
        <f>I178</f>
        <v>6</v>
      </c>
      <c r="J190">
        <f>J178</f>
        <v>6</v>
      </c>
      <c r="K190" t="s">
        <v>3</v>
      </c>
      <c r="L190" t="s">
        <v>4</v>
      </c>
      <c r="M190" t="s">
        <v>5</v>
      </c>
      <c r="N190" t="s">
        <v>5</v>
      </c>
    </row>
    <row r="191" spans="1:14" x14ac:dyDescent="0.25">
      <c r="M191" t="s">
        <v>83</v>
      </c>
      <c r="N191" t="s">
        <v>84</v>
      </c>
    </row>
    <row r="192" spans="1:14" x14ac:dyDescent="0.25">
      <c r="B192">
        <v>1</v>
      </c>
      <c r="C192">
        <v>2</v>
      </c>
      <c r="D192">
        <v>3</v>
      </c>
      <c r="E192">
        <v>4</v>
      </c>
      <c r="F192">
        <v>5</v>
      </c>
      <c r="G192">
        <v>6</v>
      </c>
      <c r="H192">
        <v>7</v>
      </c>
      <c r="I192">
        <v>8</v>
      </c>
      <c r="J192">
        <v>9</v>
      </c>
      <c r="K192">
        <v>10</v>
      </c>
      <c r="L192">
        <v>11</v>
      </c>
      <c r="M192">
        <v>12</v>
      </c>
    </row>
    <row r="193" spans="1:14" x14ac:dyDescent="0.25">
      <c r="A193" t="s">
        <v>6</v>
      </c>
      <c r="B193" s="30" t="str">
        <f>IF(DATA!L7&lt;&gt;"",Export!$B$190,"")</f>
        <v>Wash 2-3</v>
      </c>
      <c r="C193" s="30" t="str">
        <f>IF(DATA!M7&lt;&gt;"",Export!$B$190,"")</f>
        <v>Wash 2-3</v>
      </c>
      <c r="D193" s="30" t="str">
        <f>IF(DATA!N7&lt;&gt;"",Export!$B$190,"")</f>
        <v>Wash 2-3</v>
      </c>
      <c r="E193" s="30" t="str">
        <f>IF(DATA!O7&lt;&gt;"",Export!$B$190,"")</f>
        <v>Wash 2-3</v>
      </c>
      <c r="F193" s="30" t="str">
        <f>IF(DATA!P7&lt;&gt;"",Export!$B$190,"")</f>
        <v>Wash 2-3</v>
      </c>
      <c r="G193" s="30" t="str">
        <f>IF(DATA!Q7&lt;&gt;"",Export!$B$190,"")</f>
        <v>Wash 2-3</v>
      </c>
      <c r="H193" s="30" t="str">
        <f>IF(DATA!R7&lt;&gt;"",Export!$B$190,"")</f>
        <v>Wash 2-3</v>
      </c>
      <c r="I193" s="30" t="str">
        <f>IF(DATA!S7&lt;&gt;"",Export!$B$190,"")</f>
        <v>Wash 2-3</v>
      </c>
      <c r="J193" s="30" t="str">
        <f>IF(DATA!T7&lt;&gt;"",Export!$B$190,"")</f>
        <v>Wash 2-3</v>
      </c>
      <c r="K193" s="30" t="str">
        <f>IF(DATA!U7&lt;&gt;"",Export!$B$190,"")</f>
        <v>Wash 2-3</v>
      </c>
      <c r="L193" s="30" t="str">
        <f>IF(DATA!V7&lt;&gt;"",Export!$B$190,"")</f>
        <v>Wash 2-3</v>
      </c>
      <c r="M193" s="30" t="str">
        <f>IF(DATA!W7&lt;&gt;"",Export!$B$190,"")</f>
        <v>Wash 2-3</v>
      </c>
    </row>
    <row r="194" spans="1:14" x14ac:dyDescent="0.25">
      <c r="A194" t="s">
        <v>7</v>
      </c>
      <c r="B194" s="30" t="str">
        <f>IF(DATA!L8&lt;&gt;"",Export!$B$190,"")</f>
        <v>Wash 2-3</v>
      </c>
      <c r="C194" s="30" t="str">
        <f>IF(DATA!M8&lt;&gt;"",Export!$B$190,"")</f>
        <v>Wash 2-3</v>
      </c>
      <c r="D194" s="30" t="str">
        <f>IF(DATA!N8&lt;&gt;"",Export!$B$190,"")</f>
        <v>Wash 2-3</v>
      </c>
      <c r="E194" s="30" t="str">
        <f>IF(DATA!O8&lt;&gt;"",Export!$B$190,"")</f>
        <v>Wash 2-3</v>
      </c>
      <c r="F194" s="30" t="str">
        <f>IF(DATA!P8&lt;&gt;"",Export!$B$190,"")</f>
        <v>Wash 2-3</v>
      </c>
      <c r="G194" s="30" t="str">
        <f>IF(DATA!Q8&lt;&gt;"",Export!$B$190,"")</f>
        <v>Wash 2-3</v>
      </c>
      <c r="H194" s="30" t="str">
        <f>IF(DATA!R8&lt;&gt;"",Export!$B$190,"")</f>
        <v>Wash 2-3</v>
      </c>
      <c r="I194" s="30" t="str">
        <f>IF(DATA!S8&lt;&gt;"",Export!$B$190,"")</f>
        <v>Wash 2-3</v>
      </c>
      <c r="J194" s="30" t="str">
        <f>IF(DATA!T8&lt;&gt;"",Export!$B$190,"")</f>
        <v>Wash 2-3</v>
      </c>
      <c r="K194" s="30" t="str">
        <f>IF(DATA!U8&lt;&gt;"",Export!$B$190,"")</f>
        <v>Wash 2-3</v>
      </c>
      <c r="L194" s="30" t="str">
        <f>IF(DATA!V8&lt;&gt;"",Export!$B$190,"")</f>
        <v>Wash 2-3</v>
      </c>
      <c r="M194" s="30" t="str">
        <f>IF(DATA!W8&lt;&gt;"",Export!$B$190,"")</f>
        <v>Wash 2-3</v>
      </c>
    </row>
    <row r="195" spans="1:14" x14ac:dyDescent="0.25">
      <c r="A195" t="s">
        <v>8</v>
      </c>
      <c r="B195" s="30" t="str">
        <f>IF(DATA!L9&lt;&gt;"",Export!$B$190,"")</f>
        <v>Wash 2-3</v>
      </c>
      <c r="C195" s="30" t="str">
        <f>IF(DATA!M9&lt;&gt;"",Export!$B$190,"")</f>
        <v>Wash 2-3</v>
      </c>
      <c r="D195" s="30" t="str">
        <f>IF(DATA!N9&lt;&gt;"",Export!$B$190,"")</f>
        <v>Wash 2-3</v>
      </c>
      <c r="E195" s="30" t="str">
        <f>IF(DATA!O9&lt;&gt;"",Export!$B$190,"")</f>
        <v>Wash 2-3</v>
      </c>
      <c r="F195" s="30" t="str">
        <f>IF(DATA!P9&lt;&gt;"",Export!$B$190,"")</f>
        <v>Wash 2-3</v>
      </c>
      <c r="G195" s="30" t="str">
        <f>IF(DATA!Q9&lt;&gt;"",Export!$B$190,"")</f>
        <v>Wash 2-3</v>
      </c>
      <c r="H195" s="30" t="str">
        <f>IF(DATA!R9&lt;&gt;"",Export!$B$190,"")</f>
        <v>Wash 2-3</v>
      </c>
      <c r="I195" s="30" t="str">
        <f>IF(DATA!S9&lt;&gt;"",Export!$B$190,"")</f>
        <v>Wash 2-3</v>
      </c>
      <c r="J195" s="30" t="str">
        <f>IF(DATA!T9&lt;&gt;"",Export!$B$190,"")</f>
        <v>Wash 2-3</v>
      </c>
      <c r="K195" s="30" t="str">
        <f>IF(DATA!U9&lt;&gt;"",Export!$B$190,"")</f>
        <v>Wash 2-3</v>
      </c>
      <c r="L195" s="30" t="str">
        <f>IF(DATA!V9&lt;&gt;"",Export!$B$190,"")</f>
        <v>Wash 2-3</v>
      </c>
      <c r="M195" s="30" t="str">
        <f>IF(DATA!W9&lt;&gt;"",Export!$B$190,"")</f>
        <v>Wash 2-3</v>
      </c>
    </row>
    <row r="196" spans="1:14" x14ac:dyDescent="0.25">
      <c r="A196" t="s">
        <v>9</v>
      </c>
      <c r="B196" s="30" t="str">
        <f>IF(DATA!L10&lt;&gt;"",Export!$B$190,"")</f>
        <v>Wash 2-3</v>
      </c>
      <c r="C196" s="30" t="str">
        <f>IF(DATA!M10&lt;&gt;"",Export!$B$190,"")</f>
        <v>Wash 2-3</v>
      </c>
      <c r="D196" s="30" t="str">
        <f>IF(DATA!N10&lt;&gt;"",Export!$B$190,"")</f>
        <v>Wash 2-3</v>
      </c>
      <c r="E196" s="30" t="str">
        <f>IF(DATA!O10&lt;&gt;"",Export!$B$190,"")</f>
        <v>Wash 2-3</v>
      </c>
      <c r="F196" s="30" t="str">
        <f>IF(DATA!P10&lt;&gt;"",Export!$B$190,"")</f>
        <v>Wash 2-3</v>
      </c>
      <c r="G196" s="30" t="str">
        <f>IF(DATA!Q10&lt;&gt;"",Export!$B$190,"")</f>
        <v>Wash 2-3</v>
      </c>
      <c r="H196" s="30" t="str">
        <f>IF(DATA!R10&lt;&gt;"",Export!$B$190,"")</f>
        <v>Wash 2-3</v>
      </c>
      <c r="I196" s="30" t="str">
        <f>IF(DATA!S10&lt;&gt;"",Export!$B$190,"")</f>
        <v>Wash 2-3</v>
      </c>
      <c r="J196" s="30" t="str">
        <f>IF(DATA!T10&lt;&gt;"",Export!$B$190,"")</f>
        <v>Wash 2-3</v>
      </c>
      <c r="K196" s="30" t="str">
        <f>IF(DATA!U10&lt;&gt;"",Export!$B$190,"")</f>
        <v>Wash 2-3</v>
      </c>
      <c r="L196" s="30" t="str">
        <f>IF(DATA!V10&lt;&gt;"",Export!$B$190,"")</f>
        <v>Wash 2-3</v>
      </c>
      <c r="M196" s="30" t="str">
        <f>IF(DATA!W10&lt;&gt;"",Export!$B$190,"")</f>
        <v>Wash 2-3</v>
      </c>
    </row>
    <row r="197" spans="1:14" x14ac:dyDescent="0.25">
      <c r="A197" t="s">
        <v>10</v>
      </c>
      <c r="B197" s="30" t="str">
        <f>IF(DATA!L11&lt;&gt;"",Export!$B$190,"")</f>
        <v>Wash 2-3</v>
      </c>
      <c r="C197" s="30" t="str">
        <f>IF(DATA!M11&lt;&gt;"",Export!$B$190,"")</f>
        <v>Wash 2-3</v>
      </c>
      <c r="D197" s="30" t="str">
        <f>IF(DATA!N11&lt;&gt;"",Export!$B$190,"")</f>
        <v>Wash 2-3</v>
      </c>
      <c r="E197" s="30" t="str">
        <f>IF(DATA!O11&lt;&gt;"",Export!$B$190,"")</f>
        <v>Wash 2-3</v>
      </c>
      <c r="F197" s="30" t="str">
        <f>IF(DATA!P11&lt;&gt;"",Export!$B$190,"")</f>
        <v>Wash 2-3</v>
      </c>
      <c r="G197" s="30" t="str">
        <f>IF(DATA!Q11&lt;&gt;"",Export!$B$190,"")</f>
        <v>Wash 2-3</v>
      </c>
      <c r="H197" s="30" t="str">
        <f>IF(DATA!R11&lt;&gt;"",Export!$B$190,"")</f>
        <v>Wash 2-3</v>
      </c>
      <c r="I197" s="30" t="str">
        <f>IF(DATA!S11&lt;&gt;"",Export!$B$190,"")</f>
        <v>Wash 2-3</v>
      </c>
      <c r="J197" s="30" t="str">
        <f>IF(DATA!T11&lt;&gt;"",Export!$B$190,"")</f>
        <v>Wash 2-3</v>
      </c>
      <c r="K197" s="30" t="str">
        <f>IF(DATA!U11&lt;&gt;"",Export!$B$190,"")</f>
        <v>Wash 2-3</v>
      </c>
      <c r="L197" s="30" t="str">
        <f>IF(DATA!V11&lt;&gt;"",Export!$B$190,"")</f>
        <v>Wash 2-3</v>
      </c>
      <c r="M197" s="30" t="str">
        <f>IF(DATA!W11&lt;&gt;"",Export!$B$190,"")</f>
        <v>Wash 2-3</v>
      </c>
    </row>
    <row r="198" spans="1:14" x14ac:dyDescent="0.25">
      <c r="A198" t="s">
        <v>11</v>
      </c>
      <c r="B198" s="30" t="str">
        <f>IF(DATA!L12&lt;&gt;"",Export!$B$190,"")</f>
        <v>Wash 2-3</v>
      </c>
      <c r="C198" s="30" t="str">
        <f>IF(DATA!M12&lt;&gt;"",Export!$B$190,"")</f>
        <v>Wash 2-3</v>
      </c>
      <c r="D198" s="30" t="str">
        <f>IF(DATA!N12&lt;&gt;"",Export!$B$190,"")</f>
        <v>Wash 2-3</v>
      </c>
      <c r="E198" s="30" t="str">
        <f>IF(DATA!O12&lt;&gt;"",Export!$B$190,"")</f>
        <v>Wash 2-3</v>
      </c>
      <c r="F198" s="30" t="str">
        <f>IF(DATA!P12&lt;&gt;"",Export!$B$190,"")</f>
        <v>Wash 2-3</v>
      </c>
      <c r="G198" s="30" t="str">
        <f>IF(DATA!Q12&lt;&gt;"",Export!$B$190,"")</f>
        <v>Wash 2-3</v>
      </c>
      <c r="H198" s="30" t="str">
        <f>IF(DATA!R12&lt;&gt;"",Export!$B$190,"")</f>
        <v>Wash 2-3</v>
      </c>
      <c r="I198" s="30" t="str">
        <f>IF(DATA!S12&lt;&gt;"",Export!$B$190,"")</f>
        <v>Wash 2-3</v>
      </c>
      <c r="J198" s="30" t="str">
        <f>IF(DATA!T12&lt;&gt;"",Export!$B$190,"")</f>
        <v>Wash 2-3</v>
      </c>
      <c r="K198" s="30" t="str">
        <f>IF(DATA!U12&lt;&gt;"",Export!$B$190,"")</f>
        <v>Wash 2-3</v>
      </c>
      <c r="L198" s="30" t="str">
        <f>IF(DATA!V12&lt;&gt;"",Export!$B$190,"")</f>
        <v>Wash 2-3</v>
      </c>
      <c r="M198" s="30" t="str">
        <f>IF(DATA!W12&lt;&gt;"",Export!$B$190,"")</f>
        <v>Wash 2-3</v>
      </c>
    </row>
    <row r="199" spans="1:14" x14ac:dyDescent="0.25">
      <c r="A199" t="s">
        <v>12</v>
      </c>
      <c r="B199" s="30" t="str">
        <f>IF(DATA!L13&lt;&gt;"",Export!$B$190,"")</f>
        <v>Wash 2-3</v>
      </c>
      <c r="C199" s="30" t="str">
        <f>IF(DATA!M13&lt;&gt;"",Export!$B$190,"")</f>
        <v>Wash 2-3</v>
      </c>
      <c r="D199" s="30" t="str">
        <f>IF(DATA!N13&lt;&gt;"",Export!$B$190,"")</f>
        <v>Wash 2-3</v>
      </c>
      <c r="E199" s="30" t="str">
        <f>IF(DATA!O13&lt;&gt;"",Export!$B$190,"")</f>
        <v>Wash 2-3</v>
      </c>
      <c r="F199" s="30" t="str">
        <f>IF(DATA!P13&lt;&gt;"",Export!$B$190,"")</f>
        <v>Wash 2-3</v>
      </c>
      <c r="G199" s="30" t="str">
        <f>IF(DATA!Q13&lt;&gt;"",Export!$B$190,"")</f>
        <v>Wash 2-3</v>
      </c>
      <c r="H199" s="30" t="str">
        <f>IF(DATA!R13&lt;&gt;"",Export!$B$190,"")</f>
        <v>Wash 2-3</v>
      </c>
      <c r="I199" s="30" t="str">
        <f>IF(DATA!S13&lt;&gt;"",Export!$B$190,"")</f>
        <v>Wash 2-3</v>
      </c>
      <c r="J199" s="30" t="str">
        <f>IF(DATA!T13&lt;&gt;"",Export!$B$190,"")</f>
        <v>Wash 2-3</v>
      </c>
      <c r="K199" s="30" t="str">
        <f>IF(DATA!U13&lt;&gt;"",Export!$B$190,"")</f>
        <v>Wash 2-3</v>
      </c>
      <c r="L199" s="30" t="str">
        <f>IF(DATA!V13&lt;&gt;"",Export!$B$190,"")</f>
        <v>Wash 2-3</v>
      </c>
      <c r="M199" s="30" t="str">
        <f>IF(DATA!W13&lt;&gt;"",Export!$B$190,"")</f>
        <v>Wash 2-3</v>
      </c>
    </row>
    <row r="200" spans="1:14" x14ac:dyDescent="0.25">
      <c r="A200" t="s">
        <v>13</v>
      </c>
      <c r="B200" s="30" t="str">
        <f>IF(DATA!L14&lt;&gt;"",Export!$B$190,"")</f>
        <v>Wash 2-3</v>
      </c>
      <c r="C200" s="30" t="str">
        <f>IF(DATA!M14&lt;&gt;"",Export!$B$190,"")</f>
        <v>Wash 2-3</v>
      </c>
      <c r="D200" s="30" t="str">
        <f>IF(DATA!N14&lt;&gt;"",Export!$B$190,"")</f>
        <v>Wash 2-3</v>
      </c>
      <c r="E200" s="30" t="str">
        <f>IF(DATA!O14&lt;&gt;"",Export!$B$190,"")</f>
        <v>Wash 2-3</v>
      </c>
      <c r="F200" s="30" t="str">
        <f>IF(DATA!P14&lt;&gt;"",Export!$B$190,"")</f>
        <v>Wash 2-3</v>
      </c>
      <c r="G200" s="30" t="str">
        <f>IF(DATA!Q14&lt;&gt;"",Export!$B$190,"")</f>
        <v>Wash 2-3</v>
      </c>
      <c r="H200" s="30" t="str">
        <f>IF(DATA!R14&lt;&gt;"",Export!$B$190,"")</f>
        <v>Wash 2-3</v>
      </c>
      <c r="I200" s="30" t="str">
        <f>IF(DATA!S14&lt;&gt;"",Export!$B$190,"")</f>
        <v>Wash 2-3</v>
      </c>
      <c r="J200" s="30" t="str">
        <f>IF(DATA!T14&lt;&gt;"",Export!$B$190,"")</f>
        <v>Wash 2-3</v>
      </c>
      <c r="K200" s="30" t="str">
        <f>IF(DATA!U14&lt;&gt;"",Export!$B$190,"")</f>
        <v>Wash 2-3</v>
      </c>
      <c r="L200" s="30" t="str">
        <f>IF(DATA!V14&lt;&gt;"",Export!$B$190,"")</f>
        <v>Wash 2-3</v>
      </c>
      <c r="M200" s="30" t="str">
        <f>IF(DATA!W14&lt;&gt;"",Export!$B$190,"")</f>
        <v>Wash 2-3</v>
      </c>
    </row>
    <row r="202" spans="1:14" x14ac:dyDescent="0.25">
      <c r="A202" t="s">
        <v>0</v>
      </c>
      <c r="B202" t="str">
        <f>DATA!B15&amp;" Asp 2-3"</f>
        <v>Wash Asp 2-3</v>
      </c>
      <c r="C202">
        <f>C190</f>
        <v>400</v>
      </c>
      <c r="D202">
        <v>8</v>
      </c>
      <c r="E202">
        <v>12</v>
      </c>
      <c r="F202" t="s">
        <v>1</v>
      </c>
      <c r="G202" t="s">
        <v>2</v>
      </c>
      <c r="H202" t="str">
        <f>DATA!G14</f>
        <v>aspirate your well before washing</v>
      </c>
      <c r="I202">
        <f>I190</f>
        <v>6</v>
      </c>
      <c r="J202">
        <f>J190</f>
        <v>6</v>
      </c>
      <c r="K202" t="s">
        <v>3</v>
      </c>
      <c r="L202" t="s">
        <v>4</v>
      </c>
      <c r="M202" t="s">
        <v>5</v>
      </c>
      <c r="N202" t="s">
        <v>5</v>
      </c>
    </row>
    <row r="203" spans="1:14" x14ac:dyDescent="0.25">
      <c r="M203" t="s">
        <v>83</v>
      </c>
      <c r="N203" t="s">
        <v>84</v>
      </c>
    </row>
    <row r="204" spans="1:14" x14ac:dyDescent="0.25">
      <c r="B204">
        <v>1</v>
      </c>
      <c r="C204">
        <v>2</v>
      </c>
      <c r="D204">
        <v>3</v>
      </c>
      <c r="E204">
        <v>4</v>
      </c>
      <c r="F204">
        <v>5</v>
      </c>
      <c r="G204">
        <v>6</v>
      </c>
      <c r="H204">
        <v>7</v>
      </c>
      <c r="I204">
        <v>8</v>
      </c>
      <c r="J204">
        <v>9</v>
      </c>
      <c r="K204">
        <v>10</v>
      </c>
      <c r="L204">
        <v>11</v>
      </c>
      <c r="M204">
        <v>12</v>
      </c>
    </row>
    <row r="205" spans="1:14" x14ac:dyDescent="0.25">
      <c r="A205" t="s">
        <v>6</v>
      </c>
      <c r="B205" s="30" t="str">
        <f>IF(DATA!L7&lt;&gt;"",Export!$B$202,"")</f>
        <v>Wash Asp 2-3</v>
      </c>
      <c r="C205" s="30" t="str">
        <f>IF(DATA!M7&lt;&gt;"",Export!$B$202,"")</f>
        <v>Wash Asp 2-3</v>
      </c>
      <c r="D205" s="30" t="str">
        <f>IF(DATA!N7&lt;&gt;"",Export!$B$202,"")</f>
        <v>Wash Asp 2-3</v>
      </c>
      <c r="E205" s="30" t="str">
        <f>IF(DATA!O7&lt;&gt;"",Export!$B$202,"")</f>
        <v>Wash Asp 2-3</v>
      </c>
      <c r="F205" s="30" t="str">
        <f>IF(DATA!P7&lt;&gt;"",Export!$B$202,"")</f>
        <v>Wash Asp 2-3</v>
      </c>
      <c r="G205" s="30" t="str">
        <f>IF(DATA!Q7&lt;&gt;"",Export!$B$202,"")</f>
        <v>Wash Asp 2-3</v>
      </c>
      <c r="H205" s="30" t="str">
        <f>IF(DATA!R7&lt;&gt;"",Export!$B$202,"")</f>
        <v>Wash Asp 2-3</v>
      </c>
      <c r="I205" s="30" t="str">
        <f>IF(DATA!S7&lt;&gt;"",Export!$B$202,"")</f>
        <v>Wash Asp 2-3</v>
      </c>
      <c r="J205" s="30" t="str">
        <f>IF(DATA!T7&lt;&gt;"",Export!$B$202,"")</f>
        <v>Wash Asp 2-3</v>
      </c>
      <c r="K205" s="30" t="str">
        <f>IF(DATA!U7&lt;&gt;"",Export!$B$202,"")</f>
        <v>Wash Asp 2-3</v>
      </c>
      <c r="L205" s="30" t="str">
        <f>IF(DATA!V7&lt;&gt;"",Export!$B$202,"")</f>
        <v>Wash Asp 2-3</v>
      </c>
      <c r="M205" s="30" t="str">
        <f>IF(DATA!W7&lt;&gt;"",Export!$B$202,"")</f>
        <v>Wash Asp 2-3</v>
      </c>
    </row>
    <row r="206" spans="1:14" x14ac:dyDescent="0.25">
      <c r="A206" t="s">
        <v>7</v>
      </c>
      <c r="B206" s="30" t="str">
        <f>IF(DATA!L8&lt;&gt;"",Export!$B$202,"")</f>
        <v>Wash Asp 2-3</v>
      </c>
      <c r="C206" s="30" t="str">
        <f>IF(DATA!M8&lt;&gt;"",Export!$B$202,"")</f>
        <v>Wash Asp 2-3</v>
      </c>
      <c r="D206" s="30" t="str">
        <f>IF(DATA!N8&lt;&gt;"",Export!$B$202,"")</f>
        <v>Wash Asp 2-3</v>
      </c>
      <c r="E206" s="30" t="str">
        <f>IF(DATA!O8&lt;&gt;"",Export!$B$202,"")</f>
        <v>Wash Asp 2-3</v>
      </c>
      <c r="F206" s="30" t="str">
        <f>IF(DATA!P8&lt;&gt;"",Export!$B$202,"")</f>
        <v>Wash Asp 2-3</v>
      </c>
      <c r="G206" s="30" t="str">
        <f>IF(DATA!Q8&lt;&gt;"",Export!$B$202,"")</f>
        <v>Wash Asp 2-3</v>
      </c>
      <c r="H206" s="30" t="str">
        <f>IF(DATA!R8&lt;&gt;"",Export!$B$202,"")</f>
        <v>Wash Asp 2-3</v>
      </c>
      <c r="I206" s="30" t="str">
        <f>IF(DATA!S8&lt;&gt;"",Export!$B$202,"")</f>
        <v>Wash Asp 2-3</v>
      </c>
      <c r="J206" s="30" t="str">
        <f>IF(DATA!T8&lt;&gt;"",Export!$B$202,"")</f>
        <v>Wash Asp 2-3</v>
      </c>
      <c r="K206" s="30" t="str">
        <f>IF(DATA!U8&lt;&gt;"",Export!$B$202,"")</f>
        <v>Wash Asp 2-3</v>
      </c>
      <c r="L206" s="30" t="str">
        <f>IF(DATA!V8&lt;&gt;"",Export!$B$202,"")</f>
        <v>Wash Asp 2-3</v>
      </c>
      <c r="M206" s="30" t="str">
        <f>IF(DATA!W8&lt;&gt;"",Export!$B$202,"")</f>
        <v>Wash Asp 2-3</v>
      </c>
    </row>
    <row r="207" spans="1:14" x14ac:dyDescent="0.25">
      <c r="A207" t="s">
        <v>8</v>
      </c>
      <c r="B207" s="30" t="str">
        <f>IF(DATA!L9&lt;&gt;"",Export!$B$202,"")</f>
        <v>Wash Asp 2-3</v>
      </c>
      <c r="C207" s="30" t="str">
        <f>IF(DATA!M9&lt;&gt;"",Export!$B$202,"")</f>
        <v>Wash Asp 2-3</v>
      </c>
      <c r="D207" s="30" t="str">
        <f>IF(DATA!N9&lt;&gt;"",Export!$B$202,"")</f>
        <v>Wash Asp 2-3</v>
      </c>
      <c r="E207" s="30" t="str">
        <f>IF(DATA!O9&lt;&gt;"",Export!$B$202,"")</f>
        <v>Wash Asp 2-3</v>
      </c>
      <c r="F207" s="30" t="str">
        <f>IF(DATA!P9&lt;&gt;"",Export!$B$202,"")</f>
        <v>Wash Asp 2-3</v>
      </c>
      <c r="G207" s="30" t="str">
        <f>IF(DATA!Q9&lt;&gt;"",Export!$B$202,"")</f>
        <v>Wash Asp 2-3</v>
      </c>
      <c r="H207" s="30" t="str">
        <f>IF(DATA!R9&lt;&gt;"",Export!$B$202,"")</f>
        <v>Wash Asp 2-3</v>
      </c>
      <c r="I207" s="30" t="str">
        <f>IF(DATA!S9&lt;&gt;"",Export!$B$202,"")</f>
        <v>Wash Asp 2-3</v>
      </c>
      <c r="J207" s="30" t="str">
        <f>IF(DATA!T9&lt;&gt;"",Export!$B$202,"")</f>
        <v>Wash Asp 2-3</v>
      </c>
      <c r="K207" s="30" t="str">
        <f>IF(DATA!U9&lt;&gt;"",Export!$B$202,"")</f>
        <v>Wash Asp 2-3</v>
      </c>
      <c r="L207" s="30" t="str">
        <f>IF(DATA!V9&lt;&gt;"",Export!$B$202,"")</f>
        <v>Wash Asp 2-3</v>
      </c>
      <c r="M207" s="30" t="str">
        <f>IF(DATA!W9&lt;&gt;"",Export!$B$202,"")</f>
        <v>Wash Asp 2-3</v>
      </c>
    </row>
    <row r="208" spans="1:14" x14ac:dyDescent="0.25">
      <c r="A208" t="s">
        <v>9</v>
      </c>
      <c r="B208" s="30" t="str">
        <f>IF(DATA!L10&lt;&gt;"",Export!$B$202,"")</f>
        <v>Wash Asp 2-3</v>
      </c>
      <c r="C208" s="30" t="str">
        <f>IF(DATA!M10&lt;&gt;"",Export!$B$202,"")</f>
        <v>Wash Asp 2-3</v>
      </c>
      <c r="D208" s="30" t="str">
        <f>IF(DATA!N10&lt;&gt;"",Export!$B$202,"")</f>
        <v>Wash Asp 2-3</v>
      </c>
      <c r="E208" s="30" t="str">
        <f>IF(DATA!O10&lt;&gt;"",Export!$B$202,"")</f>
        <v>Wash Asp 2-3</v>
      </c>
      <c r="F208" s="30" t="str">
        <f>IF(DATA!P10&lt;&gt;"",Export!$B$202,"")</f>
        <v>Wash Asp 2-3</v>
      </c>
      <c r="G208" s="30" t="str">
        <f>IF(DATA!Q10&lt;&gt;"",Export!$B$202,"")</f>
        <v>Wash Asp 2-3</v>
      </c>
      <c r="H208" s="30" t="str">
        <f>IF(DATA!R10&lt;&gt;"",Export!$B$202,"")</f>
        <v>Wash Asp 2-3</v>
      </c>
      <c r="I208" s="30" t="str">
        <f>IF(DATA!S10&lt;&gt;"",Export!$B$202,"")</f>
        <v>Wash Asp 2-3</v>
      </c>
      <c r="J208" s="30" t="str">
        <f>IF(DATA!T10&lt;&gt;"",Export!$B$202,"")</f>
        <v>Wash Asp 2-3</v>
      </c>
      <c r="K208" s="30" t="str">
        <f>IF(DATA!U10&lt;&gt;"",Export!$B$202,"")</f>
        <v>Wash Asp 2-3</v>
      </c>
      <c r="L208" s="30" t="str">
        <f>IF(DATA!V10&lt;&gt;"",Export!$B$202,"")</f>
        <v>Wash Asp 2-3</v>
      </c>
      <c r="M208" s="30" t="str">
        <f>IF(DATA!W10&lt;&gt;"",Export!$B$202,"")</f>
        <v>Wash Asp 2-3</v>
      </c>
    </row>
    <row r="209" spans="1:14" x14ac:dyDescent="0.25">
      <c r="A209" t="s">
        <v>10</v>
      </c>
      <c r="B209" s="30" t="str">
        <f>IF(DATA!L11&lt;&gt;"",Export!$B$202,"")</f>
        <v>Wash Asp 2-3</v>
      </c>
      <c r="C209" s="30" t="str">
        <f>IF(DATA!M11&lt;&gt;"",Export!$B$202,"")</f>
        <v>Wash Asp 2-3</v>
      </c>
      <c r="D209" s="30" t="str">
        <f>IF(DATA!N11&lt;&gt;"",Export!$B$202,"")</f>
        <v>Wash Asp 2-3</v>
      </c>
      <c r="E209" s="30" t="str">
        <f>IF(DATA!O11&lt;&gt;"",Export!$B$202,"")</f>
        <v>Wash Asp 2-3</v>
      </c>
      <c r="F209" s="30" t="str">
        <f>IF(DATA!P11&lt;&gt;"",Export!$B$202,"")</f>
        <v>Wash Asp 2-3</v>
      </c>
      <c r="G209" s="30" t="str">
        <f>IF(DATA!Q11&lt;&gt;"",Export!$B$202,"")</f>
        <v>Wash Asp 2-3</v>
      </c>
      <c r="H209" s="30" t="str">
        <f>IF(DATA!R11&lt;&gt;"",Export!$B$202,"")</f>
        <v>Wash Asp 2-3</v>
      </c>
      <c r="I209" s="30" t="str">
        <f>IF(DATA!S11&lt;&gt;"",Export!$B$202,"")</f>
        <v>Wash Asp 2-3</v>
      </c>
      <c r="J209" s="30" t="str">
        <f>IF(DATA!T11&lt;&gt;"",Export!$B$202,"")</f>
        <v>Wash Asp 2-3</v>
      </c>
      <c r="K209" s="30" t="str">
        <f>IF(DATA!U11&lt;&gt;"",Export!$B$202,"")</f>
        <v>Wash Asp 2-3</v>
      </c>
      <c r="L209" s="30" t="str">
        <f>IF(DATA!V11&lt;&gt;"",Export!$B$202,"")</f>
        <v>Wash Asp 2-3</v>
      </c>
      <c r="M209" s="30" t="str">
        <f>IF(DATA!W11&lt;&gt;"",Export!$B$202,"")</f>
        <v>Wash Asp 2-3</v>
      </c>
    </row>
    <row r="210" spans="1:14" x14ac:dyDescent="0.25">
      <c r="A210" t="s">
        <v>11</v>
      </c>
      <c r="B210" s="30" t="str">
        <f>IF(DATA!L12&lt;&gt;"",Export!$B$202,"")</f>
        <v>Wash Asp 2-3</v>
      </c>
      <c r="C210" s="30" t="str">
        <f>IF(DATA!M12&lt;&gt;"",Export!$B$202,"")</f>
        <v>Wash Asp 2-3</v>
      </c>
      <c r="D210" s="30" t="str">
        <f>IF(DATA!N12&lt;&gt;"",Export!$B$202,"")</f>
        <v>Wash Asp 2-3</v>
      </c>
      <c r="E210" s="30" t="str">
        <f>IF(DATA!O12&lt;&gt;"",Export!$B$202,"")</f>
        <v>Wash Asp 2-3</v>
      </c>
      <c r="F210" s="30" t="str">
        <f>IF(DATA!P12&lt;&gt;"",Export!$B$202,"")</f>
        <v>Wash Asp 2-3</v>
      </c>
      <c r="G210" s="30" t="str">
        <f>IF(DATA!Q12&lt;&gt;"",Export!$B$202,"")</f>
        <v>Wash Asp 2-3</v>
      </c>
      <c r="H210" s="30" t="str">
        <f>IF(DATA!R12&lt;&gt;"",Export!$B$202,"")</f>
        <v>Wash Asp 2-3</v>
      </c>
      <c r="I210" s="30" t="str">
        <f>IF(DATA!S12&lt;&gt;"",Export!$B$202,"")</f>
        <v>Wash Asp 2-3</v>
      </c>
      <c r="J210" s="30" t="str">
        <f>IF(DATA!T12&lt;&gt;"",Export!$B$202,"")</f>
        <v>Wash Asp 2-3</v>
      </c>
      <c r="K210" s="30" t="str">
        <f>IF(DATA!U12&lt;&gt;"",Export!$B$202,"")</f>
        <v>Wash Asp 2-3</v>
      </c>
      <c r="L210" s="30" t="str">
        <f>IF(DATA!V12&lt;&gt;"",Export!$B$202,"")</f>
        <v>Wash Asp 2-3</v>
      </c>
      <c r="M210" s="30" t="str">
        <f>IF(DATA!W12&lt;&gt;"",Export!$B$202,"")</f>
        <v>Wash Asp 2-3</v>
      </c>
    </row>
    <row r="211" spans="1:14" x14ac:dyDescent="0.25">
      <c r="A211" t="s">
        <v>12</v>
      </c>
      <c r="B211" s="30" t="str">
        <f>IF(DATA!L13&lt;&gt;"",Export!$B$202,"")</f>
        <v>Wash Asp 2-3</v>
      </c>
      <c r="C211" s="30" t="str">
        <f>IF(DATA!M13&lt;&gt;"",Export!$B$202,"")</f>
        <v>Wash Asp 2-3</v>
      </c>
      <c r="D211" s="30" t="str">
        <f>IF(DATA!N13&lt;&gt;"",Export!$B$202,"")</f>
        <v>Wash Asp 2-3</v>
      </c>
      <c r="E211" s="30" t="str">
        <f>IF(DATA!O13&lt;&gt;"",Export!$B$202,"")</f>
        <v>Wash Asp 2-3</v>
      </c>
      <c r="F211" s="30" t="str">
        <f>IF(DATA!P13&lt;&gt;"",Export!$B$202,"")</f>
        <v>Wash Asp 2-3</v>
      </c>
      <c r="G211" s="30" t="str">
        <f>IF(DATA!Q13&lt;&gt;"",Export!$B$202,"")</f>
        <v>Wash Asp 2-3</v>
      </c>
      <c r="H211" s="30" t="str">
        <f>IF(DATA!R13&lt;&gt;"",Export!$B$202,"")</f>
        <v>Wash Asp 2-3</v>
      </c>
      <c r="I211" s="30" t="str">
        <f>IF(DATA!S13&lt;&gt;"",Export!$B$202,"")</f>
        <v>Wash Asp 2-3</v>
      </c>
      <c r="J211" s="30" t="str">
        <f>IF(DATA!T13&lt;&gt;"",Export!$B$202,"")</f>
        <v>Wash Asp 2-3</v>
      </c>
      <c r="K211" s="30" t="str">
        <f>IF(DATA!U13&lt;&gt;"",Export!$B$202,"")</f>
        <v>Wash Asp 2-3</v>
      </c>
      <c r="L211" s="30" t="str">
        <f>IF(DATA!V13&lt;&gt;"",Export!$B$202,"")</f>
        <v>Wash Asp 2-3</v>
      </c>
      <c r="M211" s="30" t="str">
        <f>IF(DATA!W13&lt;&gt;"",Export!$B$202,"")</f>
        <v>Wash Asp 2-3</v>
      </c>
    </row>
    <row r="212" spans="1:14" x14ac:dyDescent="0.25">
      <c r="A212" t="s">
        <v>13</v>
      </c>
      <c r="B212" s="30" t="str">
        <f>IF(DATA!L14&lt;&gt;"",Export!$B$202,"")</f>
        <v>Wash Asp 2-3</v>
      </c>
      <c r="C212" s="30" t="str">
        <f>IF(DATA!M14&lt;&gt;"",Export!$B$202,"")</f>
        <v>Wash Asp 2-3</v>
      </c>
      <c r="D212" s="30" t="str">
        <f>IF(DATA!N14&lt;&gt;"",Export!$B$202,"")</f>
        <v>Wash Asp 2-3</v>
      </c>
      <c r="E212" s="30" t="str">
        <f>IF(DATA!O14&lt;&gt;"",Export!$B$202,"")</f>
        <v>Wash Asp 2-3</v>
      </c>
      <c r="F212" s="30" t="str">
        <f>IF(DATA!P14&lt;&gt;"",Export!$B$202,"")</f>
        <v>Wash Asp 2-3</v>
      </c>
      <c r="G212" s="30" t="str">
        <f>IF(DATA!Q14&lt;&gt;"",Export!$B$202,"")</f>
        <v>Wash Asp 2-3</v>
      </c>
      <c r="H212" s="30" t="str">
        <f>IF(DATA!R14&lt;&gt;"",Export!$B$202,"")</f>
        <v>Wash Asp 2-3</v>
      </c>
      <c r="I212" s="30" t="str">
        <f>IF(DATA!S14&lt;&gt;"",Export!$B$202,"")</f>
        <v>Wash Asp 2-3</v>
      </c>
      <c r="J212" s="30" t="str">
        <f>IF(DATA!T14&lt;&gt;"",Export!$B$202,"")</f>
        <v>Wash Asp 2-3</v>
      </c>
      <c r="K212" s="30" t="str">
        <f>IF(DATA!U14&lt;&gt;"",Export!$B$202,"")</f>
        <v>Wash Asp 2-3</v>
      </c>
      <c r="L212" s="30" t="str">
        <f>IF(DATA!V14&lt;&gt;"",Export!$B$202,"")</f>
        <v>Wash Asp 2-3</v>
      </c>
      <c r="M212" s="30" t="str">
        <f>IF(DATA!W14&lt;&gt;"",Export!$B$202,"")</f>
        <v>Wash Asp 2-3</v>
      </c>
    </row>
    <row r="214" spans="1:14" x14ac:dyDescent="0.25">
      <c r="A214" t="s">
        <v>0</v>
      </c>
      <c r="B214" t="str">
        <f>DATA!B16</f>
        <v>Substrate solution</v>
      </c>
      <c r="C214">
        <f>DATA!C16</f>
        <v>100</v>
      </c>
      <c r="D214">
        <v>8</v>
      </c>
      <c r="E214">
        <v>12</v>
      </c>
      <c r="F214" t="s">
        <v>1</v>
      </c>
      <c r="G214" t="s">
        <v>14</v>
      </c>
      <c r="H214" t="str">
        <f>DATA!G16</f>
        <v>This step is pipetting substrate solution</v>
      </c>
      <c r="I214">
        <f>DATA!E16</f>
        <v>6</v>
      </c>
      <c r="J214">
        <f>DATA!F16</f>
        <v>6</v>
      </c>
      <c r="K214" t="s">
        <v>3</v>
      </c>
      <c r="L214" t="s">
        <v>4</v>
      </c>
      <c r="M214" t="s">
        <v>5</v>
      </c>
      <c r="N214" t="s">
        <v>5</v>
      </c>
    </row>
    <row r="215" spans="1:14" x14ac:dyDescent="0.25">
      <c r="M215" t="s">
        <v>83</v>
      </c>
      <c r="N215" t="s">
        <v>84</v>
      </c>
    </row>
    <row r="216" spans="1:14" x14ac:dyDescent="0.25">
      <c r="B216">
        <v>1</v>
      </c>
      <c r="C216">
        <v>2</v>
      </c>
      <c r="D216">
        <v>3</v>
      </c>
      <c r="E216">
        <v>4</v>
      </c>
      <c r="F216">
        <v>5</v>
      </c>
      <c r="G216">
        <v>6</v>
      </c>
      <c r="H216">
        <v>7</v>
      </c>
      <c r="I216">
        <v>8</v>
      </c>
      <c r="J216">
        <v>9</v>
      </c>
      <c r="K216">
        <v>10</v>
      </c>
      <c r="L216">
        <v>11</v>
      </c>
      <c r="M216">
        <v>12</v>
      </c>
    </row>
    <row r="217" spans="1:14" x14ac:dyDescent="0.25">
      <c r="A217" t="s">
        <v>6</v>
      </c>
      <c r="B217" s="30" t="str">
        <f>IF(DATA!L7&lt;&gt;"",Export!$B$214,"")</f>
        <v>Substrate solution</v>
      </c>
      <c r="C217" s="30" t="str">
        <f>IF(DATA!M7&lt;&gt;"",Export!$B$214,"")</f>
        <v>Substrate solution</v>
      </c>
      <c r="D217" s="30" t="str">
        <f>IF(DATA!N7&lt;&gt;"",Export!$B$214,"")</f>
        <v>Substrate solution</v>
      </c>
      <c r="E217" s="30" t="str">
        <f>IF(DATA!O7&lt;&gt;"",Export!$B$214,"")</f>
        <v>Substrate solution</v>
      </c>
      <c r="F217" s="30" t="str">
        <f>IF(DATA!P7&lt;&gt;"",Export!$B$214,"")</f>
        <v>Substrate solution</v>
      </c>
      <c r="G217" s="30" t="str">
        <f>IF(DATA!Q7&lt;&gt;"",Export!$B$214,"")</f>
        <v>Substrate solution</v>
      </c>
      <c r="H217" s="30" t="str">
        <f>IF(DATA!R7&lt;&gt;"",Export!$B$214,"")</f>
        <v>Substrate solution</v>
      </c>
      <c r="I217" s="30" t="str">
        <f>IF(DATA!S7&lt;&gt;"",Export!$B$214,"")</f>
        <v>Substrate solution</v>
      </c>
      <c r="J217" s="30" t="str">
        <f>IF(DATA!T7&lt;&gt;"",Export!$B$214,"")</f>
        <v>Substrate solution</v>
      </c>
      <c r="K217" s="30" t="str">
        <f>IF(DATA!U7&lt;&gt;"",Export!$B$214,"")</f>
        <v>Substrate solution</v>
      </c>
      <c r="L217" s="30" t="str">
        <f>IF(DATA!V7&lt;&gt;"",Export!$B$214,"")</f>
        <v>Substrate solution</v>
      </c>
      <c r="M217" s="30" t="str">
        <f>IF(DATA!W7&lt;&gt;"",Export!$B$214,"")</f>
        <v>Substrate solution</v>
      </c>
    </row>
    <row r="218" spans="1:14" x14ac:dyDescent="0.25">
      <c r="A218" t="s">
        <v>7</v>
      </c>
      <c r="B218" s="30" t="str">
        <f>IF(DATA!L8&lt;&gt;"",Export!$B$214,"")</f>
        <v>Substrate solution</v>
      </c>
      <c r="C218" s="30" t="str">
        <f>IF(DATA!M8&lt;&gt;"",Export!$B$214,"")</f>
        <v>Substrate solution</v>
      </c>
      <c r="D218" s="30" t="str">
        <f>IF(DATA!N8&lt;&gt;"",Export!$B$214,"")</f>
        <v>Substrate solution</v>
      </c>
      <c r="E218" s="30" t="str">
        <f>IF(DATA!O8&lt;&gt;"",Export!$B$214,"")</f>
        <v>Substrate solution</v>
      </c>
      <c r="F218" s="30" t="str">
        <f>IF(DATA!P8&lt;&gt;"",Export!$B$214,"")</f>
        <v>Substrate solution</v>
      </c>
      <c r="G218" s="30" t="str">
        <f>IF(DATA!Q8&lt;&gt;"",Export!$B$214,"")</f>
        <v>Substrate solution</v>
      </c>
      <c r="H218" s="30" t="str">
        <f>IF(DATA!R8&lt;&gt;"",Export!$B$214,"")</f>
        <v>Substrate solution</v>
      </c>
      <c r="I218" s="30" t="str">
        <f>IF(DATA!S8&lt;&gt;"",Export!$B$214,"")</f>
        <v>Substrate solution</v>
      </c>
      <c r="J218" s="30" t="str">
        <f>IF(DATA!T8&lt;&gt;"",Export!$B$214,"")</f>
        <v>Substrate solution</v>
      </c>
      <c r="K218" s="30" t="str">
        <f>IF(DATA!U8&lt;&gt;"",Export!$B$214,"")</f>
        <v>Substrate solution</v>
      </c>
      <c r="L218" s="30" t="str">
        <f>IF(DATA!V8&lt;&gt;"",Export!$B$214,"")</f>
        <v>Substrate solution</v>
      </c>
      <c r="M218" s="30" t="str">
        <f>IF(DATA!W8&lt;&gt;"",Export!$B$214,"")</f>
        <v>Substrate solution</v>
      </c>
    </row>
    <row r="219" spans="1:14" x14ac:dyDescent="0.25">
      <c r="A219" t="s">
        <v>8</v>
      </c>
      <c r="B219" s="30" t="str">
        <f>IF(DATA!L9&lt;&gt;"",Export!$B$214,"")</f>
        <v>Substrate solution</v>
      </c>
      <c r="C219" s="30" t="str">
        <f>IF(DATA!M9&lt;&gt;"",Export!$B$214,"")</f>
        <v>Substrate solution</v>
      </c>
      <c r="D219" s="30" t="str">
        <f>IF(DATA!N9&lt;&gt;"",Export!$B$214,"")</f>
        <v>Substrate solution</v>
      </c>
      <c r="E219" s="30" t="str">
        <f>IF(DATA!O9&lt;&gt;"",Export!$B$214,"")</f>
        <v>Substrate solution</v>
      </c>
      <c r="F219" s="30" t="str">
        <f>IF(DATA!P9&lt;&gt;"",Export!$B$214,"")</f>
        <v>Substrate solution</v>
      </c>
      <c r="G219" s="30" t="str">
        <f>IF(DATA!Q9&lt;&gt;"",Export!$B$214,"")</f>
        <v>Substrate solution</v>
      </c>
      <c r="H219" s="30" t="str">
        <f>IF(DATA!R9&lt;&gt;"",Export!$B$214,"")</f>
        <v>Substrate solution</v>
      </c>
      <c r="I219" s="30" t="str">
        <f>IF(DATA!S9&lt;&gt;"",Export!$B$214,"")</f>
        <v>Substrate solution</v>
      </c>
      <c r="J219" s="30" t="str">
        <f>IF(DATA!T9&lt;&gt;"",Export!$B$214,"")</f>
        <v>Substrate solution</v>
      </c>
      <c r="K219" s="30" t="str">
        <f>IF(DATA!U9&lt;&gt;"",Export!$B$214,"")</f>
        <v>Substrate solution</v>
      </c>
      <c r="L219" s="30" t="str">
        <f>IF(DATA!V9&lt;&gt;"",Export!$B$214,"")</f>
        <v>Substrate solution</v>
      </c>
      <c r="M219" s="30" t="str">
        <f>IF(DATA!W9&lt;&gt;"",Export!$B$214,"")</f>
        <v>Substrate solution</v>
      </c>
    </row>
    <row r="220" spans="1:14" x14ac:dyDescent="0.25">
      <c r="A220" t="s">
        <v>9</v>
      </c>
      <c r="B220" s="30" t="str">
        <f>IF(DATA!L10&lt;&gt;"",Export!$B$214,"")</f>
        <v>Substrate solution</v>
      </c>
      <c r="C220" s="30" t="str">
        <f>IF(DATA!M10&lt;&gt;"",Export!$B$214,"")</f>
        <v>Substrate solution</v>
      </c>
      <c r="D220" s="30" t="str">
        <f>IF(DATA!N10&lt;&gt;"",Export!$B$214,"")</f>
        <v>Substrate solution</v>
      </c>
      <c r="E220" s="30" t="str">
        <f>IF(DATA!O10&lt;&gt;"",Export!$B$214,"")</f>
        <v>Substrate solution</v>
      </c>
      <c r="F220" s="30" t="str">
        <f>IF(DATA!P10&lt;&gt;"",Export!$B$214,"")</f>
        <v>Substrate solution</v>
      </c>
      <c r="G220" s="30" t="str">
        <f>IF(DATA!Q10&lt;&gt;"",Export!$B$214,"")</f>
        <v>Substrate solution</v>
      </c>
      <c r="H220" s="30" t="str">
        <f>IF(DATA!R10&lt;&gt;"",Export!$B$214,"")</f>
        <v>Substrate solution</v>
      </c>
      <c r="I220" s="30" t="str">
        <f>IF(DATA!S10&lt;&gt;"",Export!$B$214,"")</f>
        <v>Substrate solution</v>
      </c>
      <c r="J220" s="30" t="str">
        <f>IF(DATA!T10&lt;&gt;"",Export!$B$214,"")</f>
        <v>Substrate solution</v>
      </c>
      <c r="K220" s="30" t="str">
        <f>IF(DATA!U10&lt;&gt;"",Export!$B$214,"")</f>
        <v>Substrate solution</v>
      </c>
      <c r="L220" s="30" t="str">
        <f>IF(DATA!V10&lt;&gt;"",Export!$B$214,"")</f>
        <v>Substrate solution</v>
      </c>
      <c r="M220" s="30" t="str">
        <f>IF(DATA!W10&lt;&gt;"",Export!$B$214,"")</f>
        <v>Substrate solution</v>
      </c>
    </row>
    <row r="221" spans="1:14" x14ac:dyDescent="0.25">
      <c r="A221" t="s">
        <v>10</v>
      </c>
      <c r="B221" s="30" t="str">
        <f>IF(DATA!L11&lt;&gt;"",Export!$B$214,"")</f>
        <v>Substrate solution</v>
      </c>
      <c r="C221" s="30" t="str">
        <f>IF(DATA!M11&lt;&gt;"",Export!$B$214,"")</f>
        <v>Substrate solution</v>
      </c>
      <c r="D221" s="30" t="str">
        <f>IF(DATA!N11&lt;&gt;"",Export!$B$214,"")</f>
        <v>Substrate solution</v>
      </c>
      <c r="E221" s="30" t="str">
        <f>IF(DATA!O11&lt;&gt;"",Export!$B$214,"")</f>
        <v>Substrate solution</v>
      </c>
      <c r="F221" s="30" t="str">
        <f>IF(DATA!P11&lt;&gt;"",Export!$B$214,"")</f>
        <v>Substrate solution</v>
      </c>
      <c r="G221" s="30" t="str">
        <f>IF(DATA!Q11&lt;&gt;"",Export!$B$214,"")</f>
        <v>Substrate solution</v>
      </c>
      <c r="H221" s="30" t="str">
        <f>IF(DATA!R11&lt;&gt;"",Export!$B$214,"")</f>
        <v>Substrate solution</v>
      </c>
      <c r="I221" s="30" t="str">
        <f>IF(DATA!S11&lt;&gt;"",Export!$B$214,"")</f>
        <v>Substrate solution</v>
      </c>
      <c r="J221" s="30" t="str">
        <f>IF(DATA!T11&lt;&gt;"",Export!$B$214,"")</f>
        <v>Substrate solution</v>
      </c>
      <c r="K221" s="30" t="str">
        <f>IF(DATA!U11&lt;&gt;"",Export!$B$214,"")</f>
        <v>Substrate solution</v>
      </c>
      <c r="L221" s="30" t="str">
        <f>IF(DATA!V11&lt;&gt;"",Export!$B$214,"")</f>
        <v>Substrate solution</v>
      </c>
      <c r="M221" s="30" t="str">
        <f>IF(DATA!W11&lt;&gt;"",Export!$B$214,"")</f>
        <v>Substrate solution</v>
      </c>
    </row>
    <row r="222" spans="1:14" x14ac:dyDescent="0.25">
      <c r="A222" t="s">
        <v>11</v>
      </c>
      <c r="B222" s="30" t="str">
        <f>IF(DATA!L12&lt;&gt;"",Export!$B$214,"")</f>
        <v>Substrate solution</v>
      </c>
      <c r="C222" s="30" t="str">
        <f>IF(DATA!M12&lt;&gt;"",Export!$B$214,"")</f>
        <v>Substrate solution</v>
      </c>
      <c r="D222" s="30" t="str">
        <f>IF(DATA!N12&lt;&gt;"",Export!$B$214,"")</f>
        <v>Substrate solution</v>
      </c>
      <c r="E222" s="30" t="str">
        <f>IF(DATA!O12&lt;&gt;"",Export!$B$214,"")</f>
        <v>Substrate solution</v>
      </c>
      <c r="F222" s="30" t="str">
        <f>IF(DATA!P12&lt;&gt;"",Export!$B$214,"")</f>
        <v>Substrate solution</v>
      </c>
      <c r="G222" s="30" t="str">
        <f>IF(DATA!Q12&lt;&gt;"",Export!$B$214,"")</f>
        <v>Substrate solution</v>
      </c>
      <c r="H222" s="30" t="str">
        <f>IF(DATA!R12&lt;&gt;"",Export!$B$214,"")</f>
        <v>Substrate solution</v>
      </c>
      <c r="I222" s="30" t="str">
        <f>IF(DATA!S12&lt;&gt;"",Export!$B$214,"")</f>
        <v>Substrate solution</v>
      </c>
      <c r="J222" s="30" t="str">
        <f>IF(DATA!T12&lt;&gt;"",Export!$B$214,"")</f>
        <v>Substrate solution</v>
      </c>
      <c r="K222" s="30" t="str">
        <f>IF(DATA!U12&lt;&gt;"",Export!$B$214,"")</f>
        <v>Substrate solution</v>
      </c>
      <c r="L222" s="30" t="str">
        <f>IF(DATA!V12&lt;&gt;"",Export!$B$214,"")</f>
        <v>Substrate solution</v>
      </c>
      <c r="M222" s="30" t="str">
        <f>IF(DATA!W12&lt;&gt;"",Export!$B$214,"")</f>
        <v>Substrate solution</v>
      </c>
    </row>
    <row r="223" spans="1:14" x14ac:dyDescent="0.25">
      <c r="A223" t="s">
        <v>12</v>
      </c>
      <c r="B223" s="30" t="str">
        <f>IF(DATA!L13&lt;&gt;"",Export!$B$214,"")</f>
        <v>Substrate solution</v>
      </c>
      <c r="C223" s="30" t="str">
        <f>IF(DATA!M13&lt;&gt;"",Export!$B$214,"")</f>
        <v>Substrate solution</v>
      </c>
      <c r="D223" s="30" t="str">
        <f>IF(DATA!N13&lt;&gt;"",Export!$B$214,"")</f>
        <v>Substrate solution</v>
      </c>
      <c r="E223" s="30" t="str">
        <f>IF(DATA!O13&lt;&gt;"",Export!$B$214,"")</f>
        <v>Substrate solution</v>
      </c>
      <c r="F223" s="30" t="str">
        <f>IF(DATA!P13&lt;&gt;"",Export!$B$214,"")</f>
        <v>Substrate solution</v>
      </c>
      <c r="G223" s="30" t="str">
        <f>IF(DATA!Q13&lt;&gt;"",Export!$B$214,"")</f>
        <v>Substrate solution</v>
      </c>
      <c r="H223" s="30" t="str">
        <f>IF(DATA!R13&lt;&gt;"",Export!$B$214,"")</f>
        <v>Substrate solution</v>
      </c>
      <c r="I223" s="30" t="str">
        <f>IF(DATA!S13&lt;&gt;"",Export!$B$214,"")</f>
        <v>Substrate solution</v>
      </c>
      <c r="J223" s="30" t="str">
        <f>IF(DATA!T13&lt;&gt;"",Export!$B$214,"")</f>
        <v>Substrate solution</v>
      </c>
      <c r="K223" s="30" t="str">
        <f>IF(DATA!U13&lt;&gt;"",Export!$B$214,"")</f>
        <v>Substrate solution</v>
      </c>
      <c r="L223" s="30" t="str">
        <f>IF(DATA!V13&lt;&gt;"",Export!$B$214,"")</f>
        <v>Substrate solution</v>
      </c>
      <c r="M223" s="30" t="str">
        <f>IF(DATA!W13&lt;&gt;"",Export!$B$214,"")</f>
        <v>Substrate solution</v>
      </c>
    </row>
    <row r="224" spans="1:14" x14ac:dyDescent="0.25">
      <c r="A224" t="s">
        <v>13</v>
      </c>
      <c r="B224" s="30" t="str">
        <f>IF(DATA!L14&lt;&gt;"",Export!$B$214,"")</f>
        <v>Substrate solution</v>
      </c>
      <c r="C224" s="30" t="str">
        <f>IF(DATA!M14&lt;&gt;"",Export!$B$214,"")</f>
        <v>Substrate solution</v>
      </c>
      <c r="D224" s="30" t="str">
        <f>IF(DATA!N14&lt;&gt;"",Export!$B$214,"")</f>
        <v>Substrate solution</v>
      </c>
      <c r="E224" s="30" t="str">
        <f>IF(DATA!O14&lt;&gt;"",Export!$B$214,"")</f>
        <v>Substrate solution</v>
      </c>
      <c r="F224" s="30" t="str">
        <f>IF(DATA!P14&lt;&gt;"",Export!$B$214,"")</f>
        <v>Substrate solution</v>
      </c>
      <c r="G224" s="30" t="str">
        <f>IF(DATA!Q14&lt;&gt;"",Export!$B$214,"")</f>
        <v>Substrate solution</v>
      </c>
      <c r="H224" s="30" t="str">
        <f>IF(DATA!R14&lt;&gt;"",Export!$B$214,"")</f>
        <v>Substrate solution</v>
      </c>
      <c r="I224" s="30" t="str">
        <f>IF(DATA!S14&lt;&gt;"",Export!$B$214,"")</f>
        <v>Substrate solution</v>
      </c>
      <c r="J224" s="30" t="str">
        <f>IF(DATA!T14&lt;&gt;"",Export!$B$214,"")</f>
        <v>Substrate solution</v>
      </c>
      <c r="K224" s="30" t="str">
        <f>IF(DATA!U14&lt;&gt;"",Export!$B$214,"")</f>
        <v>Substrate solution</v>
      </c>
      <c r="L224" s="30" t="str">
        <f>IF(DATA!V14&lt;&gt;"",Export!$B$214,"")</f>
        <v>Substrate solution</v>
      </c>
      <c r="M224" s="30" t="str">
        <f>IF(DATA!W14&lt;&gt;"",Export!$B$214,"")</f>
        <v>Substrate solution</v>
      </c>
    </row>
    <row r="226" spans="1:14" x14ac:dyDescent="0.25">
      <c r="A226" t="s">
        <v>56</v>
      </c>
      <c r="B226" t="str">
        <f>DATA!B17</f>
        <v>incubation3</v>
      </c>
      <c r="C226" t="str">
        <f>DATA!G17</f>
        <v>Please cover the microplate before incubation</v>
      </c>
    </row>
    <row r="227" spans="1:14" x14ac:dyDescent="0.25">
      <c r="A227" t="s">
        <v>57</v>
      </c>
    </row>
    <row r="228" spans="1:14" x14ac:dyDescent="0.25">
      <c r="A228" s="1">
        <f>DATA!C17</f>
        <v>5.7870370370370366E-5</v>
      </c>
      <c r="B228" t="s">
        <v>58</v>
      </c>
    </row>
    <row r="230" spans="1:14" x14ac:dyDescent="0.25">
      <c r="A230" t="s">
        <v>0</v>
      </c>
      <c r="B230" t="str">
        <f>DATA!B18</f>
        <v>Stop Solution</v>
      </c>
      <c r="C230">
        <f>DATA!C18</f>
        <v>50</v>
      </c>
      <c r="D230">
        <v>8</v>
      </c>
      <c r="E230">
        <v>12</v>
      </c>
      <c r="F230" t="s">
        <v>1</v>
      </c>
      <c r="G230" t="s">
        <v>2</v>
      </c>
      <c r="H230" t="str">
        <f>DATA!G18</f>
        <v>This step is pipetting stop solution</v>
      </c>
      <c r="I230">
        <f>DATA!E18</f>
        <v>6</v>
      </c>
      <c r="J230">
        <f>DATA!F18</f>
        <v>6</v>
      </c>
      <c r="K230" t="s">
        <v>3</v>
      </c>
      <c r="L230" t="s">
        <v>4</v>
      </c>
      <c r="M230" t="s">
        <v>5</v>
      </c>
      <c r="N230" t="s">
        <v>5</v>
      </c>
    </row>
    <row r="231" spans="1:14" x14ac:dyDescent="0.25">
      <c r="M231" t="s">
        <v>83</v>
      </c>
      <c r="N231" t="s">
        <v>84</v>
      </c>
    </row>
    <row r="232" spans="1:14" x14ac:dyDescent="0.25">
      <c r="B232">
        <v>1</v>
      </c>
      <c r="C232">
        <v>2</v>
      </c>
      <c r="D232">
        <v>3</v>
      </c>
      <c r="E232">
        <v>4</v>
      </c>
      <c r="F232">
        <v>5</v>
      </c>
      <c r="G232">
        <v>6</v>
      </c>
      <c r="H232">
        <v>7</v>
      </c>
      <c r="I232">
        <v>8</v>
      </c>
      <c r="J232">
        <v>9</v>
      </c>
      <c r="K232">
        <v>10</v>
      </c>
      <c r="L232">
        <v>11</v>
      </c>
      <c r="M232">
        <v>12</v>
      </c>
    </row>
    <row r="233" spans="1:14" x14ac:dyDescent="0.25">
      <c r="A233" t="s">
        <v>6</v>
      </c>
      <c r="B233" s="30" t="str">
        <f>IF(DATA!L7&lt;&gt;"",Export!$B$230,"")</f>
        <v>Stop Solution</v>
      </c>
      <c r="C233" s="30" t="str">
        <f>IF(DATA!M7&lt;&gt;"",Export!$B$230,"")</f>
        <v>Stop Solution</v>
      </c>
      <c r="D233" s="30" t="str">
        <f>IF(DATA!N7&lt;&gt;"",Export!$B$230,"")</f>
        <v>Stop Solution</v>
      </c>
      <c r="E233" s="30" t="str">
        <f>IF(DATA!O7&lt;&gt;"",Export!$B$230,"")</f>
        <v>Stop Solution</v>
      </c>
      <c r="F233" s="30" t="str">
        <f>IF(DATA!P7&lt;&gt;"",Export!$B$230,"")</f>
        <v>Stop Solution</v>
      </c>
      <c r="G233" s="30" t="str">
        <f>IF(DATA!Q7&lt;&gt;"",Export!$B$230,"")</f>
        <v>Stop Solution</v>
      </c>
      <c r="H233" s="30" t="str">
        <f>IF(DATA!R7&lt;&gt;"",Export!$B$230,"")</f>
        <v>Stop Solution</v>
      </c>
      <c r="I233" s="30" t="str">
        <f>IF(DATA!S7&lt;&gt;"",Export!$B$230,"")</f>
        <v>Stop Solution</v>
      </c>
      <c r="J233" s="30" t="str">
        <f>IF(DATA!T7&lt;&gt;"",Export!$B$230,"")</f>
        <v>Stop Solution</v>
      </c>
      <c r="K233" s="30" t="str">
        <f>IF(DATA!U7&lt;&gt;"",Export!$B$230,"")</f>
        <v>Stop Solution</v>
      </c>
      <c r="L233" s="30" t="str">
        <f>IF(DATA!V7&lt;&gt;"",Export!$B$230,"")</f>
        <v>Stop Solution</v>
      </c>
      <c r="M233" s="30" t="str">
        <f>IF(DATA!W7&lt;&gt;"",Export!$B$230,"")</f>
        <v>Stop Solution</v>
      </c>
    </row>
    <row r="234" spans="1:14" x14ac:dyDescent="0.25">
      <c r="A234" t="s">
        <v>7</v>
      </c>
      <c r="B234" s="30" t="str">
        <f>IF(DATA!L8&lt;&gt;"",Export!$B$230,"")</f>
        <v>Stop Solution</v>
      </c>
      <c r="C234" s="30" t="str">
        <f>IF(DATA!M8&lt;&gt;"",Export!$B$230,"")</f>
        <v>Stop Solution</v>
      </c>
      <c r="D234" s="30" t="str">
        <f>IF(DATA!N8&lt;&gt;"",Export!$B$230,"")</f>
        <v>Stop Solution</v>
      </c>
      <c r="E234" s="30" t="str">
        <f>IF(DATA!O8&lt;&gt;"",Export!$B$230,"")</f>
        <v>Stop Solution</v>
      </c>
      <c r="F234" s="30" t="str">
        <f>IF(DATA!P8&lt;&gt;"",Export!$B$230,"")</f>
        <v>Stop Solution</v>
      </c>
      <c r="G234" s="30" t="str">
        <f>IF(DATA!Q8&lt;&gt;"",Export!$B$230,"")</f>
        <v>Stop Solution</v>
      </c>
      <c r="H234" s="30" t="str">
        <f>IF(DATA!R8&lt;&gt;"",Export!$B$230,"")</f>
        <v>Stop Solution</v>
      </c>
      <c r="I234" s="30" t="str">
        <f>IF(DATA!S8&lt;&gt;"",Export!$B$230,"")</f>
        <v>Stop Solution</v>
      </c>
      <c r="J234" s="30" t="str">
        <f>IF(DATA!T8&lt;&gt;"",Export!$B$230,"")</f>
        <v>Stop Solution</v>
      </c>
      <c r="K234" s="30" t="str">
        <f>IF(DATA!U8&lt;&gt;"",Export!$B$230,"")</f>
        <v>Stop Solution</v>
      </c>
      <c r="L234" s="30" t="str">
        <f>IF(DATA!V8&lt;&gt;"",Export!$B$230,"")</f>
        <v>Stop Solution</v>
      </c>
      <c r="M234" s="30" t="str">
        <f>IF(DATA!W8&lt;&gt;"",Export!$B$230,"")</f>
        <v>Stop Solution</v>
      </c>
    </row>
    <row r="235" spans="1:14" x14ac:dyDescent="0.25">
      <c r="A235" t="s">
        <v>8</v>
      </c>
      <c r="B235" s="30" t="str">
        <f>IF(DATA!L9&lt;&gt;"",Export!$B$230,"")</f>
        <v>Stop Solution</v>
      </c>
      <c r="C235" s="30" t="str">
        <f>IF(DATA!M9&lt;&gt;"",Export!$B$230,"")</f>
        <v>Stop Solution</v>
      </c>
      <c r="D235" s="30" t="str">
        <f>IF(DATA!N9&lt;&gt;"",Export!$B$230,"")</f>
        <v>Stop Solution</v>
      </c>
      <c r="E235" s="30" t="str">
        <f>IF(DATA!O9&lt;&gt;"",Export!$B$230,"")</f>
        <v>Stop Solution</v>
      </c>
      <c r="F235" s="30" t="str">
        <f>IF(DATA!P9&lt;&gt;"",Export!$B$230,"")</f>
        <v>Stop Solution</v>
      </c>
      <c r="G235" s="30" t="str">
        <f>IF(DATA!Q9&lt;&gt;"",Export!$B$230,"")</f>
        <v>Stop Solution</v>
      </c>
      <c r="H235" s="30" t="str">
        <f>IF(DATA!R9&lt;&gt;"",Export!$B$230,"")</f>
        <v>Stop Solution</v>
      </c>
      <c r="I235" s="30" t="str">
        <f>IF(DATA!S9&lt;&gt;"",Export!$B$230,"")</f>
        <v>Stop Solution</v>
      </c>
      <c r="J235" s="30" t="str">
        <f>IF(DATA!T9&lt;&gt;"",Export!$B$230,"")</f>
        <v>Stop Solution</v>
      </c>
      <c r="K235" s="30" t="str">
        <f>IF(DATA!U9&lt;&gt;"",Export!$B$230,"")</f>
        <v>Stop Solution</v>
      </c>
      <c r="L235" s="30" t="str">
        <f>IF(DATA!V9&lt;&gt;"",Export!$B$230,"")</f>
        <v>Stop Solution</v>
      </c>
      <c r="M235" s="30" t="str">
        <f>IF(DATA!W9&lt;&gt;"",Export!$B$230,"")</f>
        <v>Stop Solution</v>
      </c>
    </row>
    <row r="236" spans="1:14" x14ac:dyDescent="0.25">
      <c r="A236" t="s">
        <v>9</v>
      </c>
      <c r="B236" s="30" t="str">
        <f>IF(DATA!L10&lt;&gt;"",Export!$B$230,"")</f>
        <v>Stop Solution</v>
      </c>
      <c r="C236" s="30" t="str">
        <f>IF(DATA!M10&lt;&gt;"",Export!$B$230,"")</f>
        <v>Stop Solution</v>
      </c>
      <c r="D236" s="30" t="str">
        <f>IF(DATA!N10&lt;&gt;"",Export!$B$230,"")</f>
        <v>Stop Solution</v>
      </c>
      <c r="E236" s="30" t="str">
        <f>IF(DATA!O10&lt;&gt;"",Export!$B$230,"")</f>
        <v>Stop Solution</v>
      </c>
      <c r="F236" s="30" t="str">
        <f>IF(DATA!P10&lt;&gt;"",Export!$B$230,"")</f>
        <v>Stop Solution</v>
      </c>
      <c r="G236" s="30" t="str">
        <f>IF(DATA!Q10&lt;&gt;"",Export!$B$230,"")</f>
        <v>Stop Solution</v>
      </c>
      <c r="H236" s="30" t="str">
        <f>IF(DATA!R10&lt;&gt;"",Export!$B$230,"")</f>
        <v>Stop Solution</v>
      </c>
      <c r="I236" s="30" t="str">
        <f>IF(DATA!S10&lt;&gt;"",Export!$B$230,"")</f>
        <v>Stop Solution</v>
      </c>
      <c r="J236" s="30" t="str">
        <f>IF(DATA!T10&lt;&gt;"",Export!$B$230,"")</f>
        <v>Stop Solution</v>
      </c>
      <c r="K236" s="30" t="str">
        <f>IF(DATA!U10&lt;&gt;"",Export!$B$230,"")</f>
        <v>Stop Solution</v>
      </c>
      <c r="L236" s="30" t="str">
        <f>IF(DATA!V10&lt;&gt;"",Export!$B$230,"")</f>
        <v>Stop Solution</v>
      </c>
      <c r="M236" s="30" t="str">
        <f>IF(DATA!W10&lt;&gt;"",Export!$B$230,"")</f>
        <v>Stop Solution</v>
      </c>
    </row>
    <row r="237" spans="1:14" x14ac:dyDescent="0.25">
      <c r="A237" t="s">
        <v>10</v>
      </c>
      <c r="B237" s="30" t="str">
        <f>IF(DATA!L11&lt;&gt;"",Export!$B$230,"")</f>
        <v>Stop Solution</v>
      </c>
      <c r="C237" s="30" t="str">
        <f>IF(DATA!M11&lt;&gt;"",Export!$B$230,"")</f>
        <v>Stop Solution</v>
      </c>
      <c r="D237" s="30" t="str">
        <f>IF(DATA!N11&lt;&gt;"",Export!$B$230,"")</f>
        <v>Stop Solution</v>
      </c>
      <c r="E237" s="30" t="str">
        <f>IF(DATA!O11&lt;&gt;"",Export!$B$230,"")</f>
        <v>Stop Solution</v>
      </c>
      <c r="F237" s="30" t="str">
        <f>IF(DATA!P11&lt;&gt;"",Export!$B$230,"")</f>
        <v>Stop Solution</v>
      </c>
      <c r="G237" s="30" t="str">
        <f>IF(DATA!Q11&lt;&gt;"",Export!$B$230,"")</f>
        <v>Stop Solution</v>
      </c>
      <c r="H237" s="30" t="str">
        <f>IF(DATA!R11&lt;&gt;"",Export!$B$230,"")</f>
        <v>Stop Solution</v>
      </c>
      <c r="I237" s="30" t="str">
        <f>IF(DATA!S11&lt;&gt;"",Export!$B$230,"")</f>
        <v>Stop Solution</v>
      </c>
      <c r="J237" s="30" t="str">
        <f>IF(DATA!T11&lt;&gt;"",Export!$B$230,"")</f>
        <v>Stop Solution</v>
      </c>
      <c r="K237" s="30" t="str">
        <f>IF(DATA!U11&lt;&gt;"",Export!$B$230,"")</f>
        <v>Stop Solution</v>
      </c>
      <c r="L237" s="30" t="str">
        <f>IF(DATA!V11&lt;&gt;"",Export!$B$230,"")</f>
        <v>Stop Solution</v>
      </c>
      <c r="M237" s="30" t="str">
        <f>IF(DATA!W11&lt;&gt;"",Export!$B$230,"")</f>
        <v>Stop Solution</v>
      </c>
    </row>
    <row r="238" spans="1:14" x14ac:dyDescent="0.25">
      <c r="A238" t="s">
        <v>11</v>
      </c>
      <c r="B238" s="30" t="str">
        <f>IF(DATA!L12&lt;&gt;"",Export!$B$230,"")</f>
        <v>Stop Solution</v>
      </c>
      <c r="C238" s="30" t="str">
        <f>IF(DATA!M12&lt;&gt;"",Export!$B$230,"")</f>
        <v>Stop Solution</v>
      </c>
      <c r="D238" s="30" t="str">
        <f>IF(DATA!N12&lt;&gt;"",Export!$B$230,"")</f>
        <v>Stop Solution</v>
      </c>
      <c r="E238" s="30" t="str">
        <f>IF(DATA!O12&lt;&gt;"",Export!$B$230,"")</f>
        <v>Stop Solution</v>
      </c>
      <c r="F238" s="30" t="str">
        <f>IF(DATA!P12&lt;&gt;"",Export!$B$230,"")</f>
        <v>Stop Solution</v>
      </c>
      <c r="G238" s="30" t="str">
        <f>IF(DATA!Q12&lt;&gt;"",Export!$B$230,"")</f>
        <v>Stop Solution</v>
      </c>
      <c r="H238" s="30" t="str">
        <f>IF(DATA!R12&lt;&gt;"",Export!$B$230,"")</f>
        <v>Stop Solution</v>
      </c>
      <c r="I238" s="30" t="str">
        <f>IF(DATA!S12&lt;&gt;"",Export!$B$230,"")</f>
        <v>Stop Solution</v>
      </c>
      <c r="J238" s="30" t="str">
        <f>IF(DATA!T12&lt;&gt;"",Export!$B$230,"")</f>
        <v>Stop Solution</v>
      </c>
      <c r="K238" s="30" t="str">
        <f>IF(DATA!U12&lt;&gt;"",Export!$B$230,"")</f>
        <v>Stop Solution</v>
      </c>
      <c r="L238" s="30" t="str">
        <f>IF(DATA!V12&lt;&gt;"",Export!$B$230,"")</f>
        <v>Stop Solution</v>
      </c>
      <c r="M238" s="30" t="str">
        <f>IF(DATA!W12&lt;&gt;"",Export!$B$230,"")</f>
        <v>Stop Solution</v>
      </c>
    </row>
    <row r="239" spans="1:14" x14ac:dyDescent="0.25">
      <c r="A239" t="s">
        <v>12</v>
      </c>
      <c r="B239" s="30" t="str">
        <f>IF(DATA!L13&lt;&gt;"",Export!$B$230,"")</f>
        <v>Stop Solution</v>
      </c>
      <c r="C239" s="30" t="str">
        <f>IF(DATA!M13&lt;&gt;"",Export!$B$230,"")</f>
        <v>Stop Solution</v>
      </c>
      <c r="D239" s="30" t="str">
        <f>IF(DATA!N13&lt;&gt;"",Export!$B$230,"")</f>
        <v>Stop Solution</v>
      </c>
      <c r="E239" s="30" t="str">
        <f>IF(DATA!O13&lt;&gt;"",Export!$B$230,"")</f>
        <v>Stop Solution</v>
      </c>
      <c r="F239" s="30" t="str">
        <f>IF(DATA!P13&lt;&gt;"",Export!$B$230,"")</f>
        <v>Stop Solution</v>
      </c>
      <c r="G239" s="30" t="str">
        <f>IF(DATA!Q13&lt;&gt;"",Export!$B$230,"")</f>
        <v>Stop Solution</v>
      </c>
      <c r="H239" s="30" t="str">
        <f>IF(DATA!R13&lt;&gt;"",Export!$B$230,"")</f>
        <v>Stop Solution</v>
      </c>
      <c r="I239" s="30" t="str">
        <f>IF(DATA!S13&lt;&gt;"",Export!$B$230,"")</f>
        <v>Stop Solution</v>
      </c>
      <c r="J239" s="30" t="str">
        <f>IF(DATA!T13&lt;&gt;"",Export!$B$230,"")</f>
        <v>Stop Solution</v>
      </c>
      <c r="K239" s="30" t="str">
        <f>IF(DATA!U13&lt;&gt;"",Export!$B$230,"")</f>
        <v>Stop Solution</v>
      </c>
      <c r="L239" s="30" t="str">
        <f>IF(DATA!V13&lt;&gt;"",Export!$B$230,"")</f>
        <v>Stop Solution</v>
      </c>
      <c r="M239" s="30" t="str">
        <f>IF(DATA!W13&lt;&gt;"",Export!$B$230,"")</f>
        <v>Stop Solution</v>
      </c>
    </row>
    <row r="240" spans="1:14" x14ac:dyDescent="0.25">
      <c r="A240" t="s">
        <v>13</v>
      </c>
      <c r="B240" s="30" t="str">
        <f>IF(DATA!L14&lt;&gt;"",Export!$B$230,"")</f>
        <v>Stop Solution</v>
      </c>
      <c r="C240" s="30" t="str">
        <f>IF(DATA!M14&lt;&gt;"",Export!$B$230,"")</f>
        <v>Stop Solution</v>
      </c>
      <c r="D240" s="30" t="str">
        <f>IF(DATA!N14&lt;&gt;"",Export!$B$230,"")</f>
        <v>Stop Solution</v>
      </c>
      <c r="E240" s="30" t="str">
        <f>IF(DATA!O14&lt;&gt;"",Export!$B$230,"")</f>
        <v>Stop Solution</v>
      </c>
      <c r="F240" s="30" t="str">
        <f>IF(DATA!P14&lt;&gt;"",Export!$B$230,"")</f>
        <v>Stop Solution</v>
      </c>
      <c r="G240" s="30" t="str">
        <f>IF(DATA!Q14&lt;&gt;"",Export!$B$230,"")</f>
        <v>Stop Solution</v>
      </c>
      <c r="H240" s="30" t="str">
        <f>IF(DATA!R14&lt;&gt;"",Export!$B$230,"")</f>
        <v>Stop Solution</v>
      </c>
      <c r="I240" s="30" t="str">
        <f>IF(DATA!S14&lt;&gt;"",Export!$B$230,"")</f>
        <v>Stop Solution</v>
      </c>
      <c r="J240" s="30" t="str">
        <f>IF(DATA!T14&lt;&gt;"",Export!$B$230,"")</f>
        <v>Stop Solution</v>
      </c>
      <c r="K240" s="30" t="str">
        <f>IF(DATA!U14&lt;&gt;"",Export!$B$230,"")</f>
        <v>Stop Solution</v>
      </c>
      <c r="L240" s="30" t="str">
        <f>IF(DATA!V14&lt;&gt;"",Export!$B$230,"")</f>
        <v>Stop Solution</v>
      </c>
      <c r="M240" s="30" t="str">
        <f>IF(DATA!W14&lt;&gt;"",Export!$B$230,"")</f>
        <v>Stop Solution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DATA</vt:lpstr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Dejouvencel, Tiphaine</dc:creator>
  <cp:lastModifiedBy>Hillmer, Jenna</cp:lastModifiedBy>
  <dcterms:created xsi:type="dcterms:W3CDTF">2020-03-27T13:46:26Z</dcterms:created>
  <dcterms:modified xsi:type="dcterms:W3CDTF">2020-04-15T12:59:23Z</dcterms:modified>
</cp:coreProperties>
</file>